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Desktop/"/>
    </mc:Choice>
  </mc:AlternateContent>
  <xr:revisionPtr revIDLastSave="0" documentId="13_ncr:1_{D42F15F3-3F12-1142-8253-1963D7FA1555}" xr6:coauthVersionLast="47" xr6:coauthVersionMax="47" xr10:uidLastSave="{00000000-0000-0000-0000-000000000000}"/>
  <bookViews>
    <workbookView xWindow="7120" yWindow="3520" windowWidth="27500" windowHeight="16440" xr2:uid="{1CF043A8-2145-4340-99C5-D2113CEF4AA4}"/>
  </bookViews>
  <sheets>
    <sheet name="体積倍率早見表2023拡張 (04)" sheetId="1" r:id="rId1"/>
  </sheets>
  <definedNames>
    <definedName name="_xlnm.Print_Area" localSheetId="0">'体積倍率早見表2023拡張 (04)'!$B$2:$AF$41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<sst xmlns="http://schemas.openxmlformats.org/spreadsheetml/2006/main" count="12" uniqueCount="11">
  <si>
    <t>①トップや足、ボディ径が変わるとどのくらい体積（浮力）が変わるか早見表　　※同じ長さで径のみ変更、テーパー無視（円柱）での倍率概算</t>
    <rPh sb="5" eb="6">
      <t xml:space="preserve">アシ </t>
    </rPh>
    <phoneticPr fontId="3"/>
  </si>
  <si>
    <t>比較径</t>
    <rPh sb="0" eb="3">
      <t xml:space="preserve">ヒカクケイ </t>
    </rPh>
    <phoneticPr fontId="6"/>
  </si>
  <si>
    <t>　　　　　　　　　　　トップ・足領域　　　　　　　　　　　　　　　　　　　　　　　　　　　　　　　　　　　　　　　　　　　　　　　　　　　　　　　　　　　　　　　　　　　　　　　　　　ボディ領域　　　　　　　　　　　　　　　　　　　</t>
    <rPh sb="15" eb="16">
      <t xml:space="preserve">ｱｼ </t>
    </rPh>
    <phoneticPr fontId="7" type="noConversion"/>
  </si>
  <si>
    <t>　基準径</t>
    <rPh sb="1" eb="3">
      <t xml:space="preserve">キジュン </t>
    </rPh>
    <rPh sb="3" eb="4">
      <t xml:space="preserve">ヒカクケイ </t>
    </rPh>
    <phoneticPr fontId="6"/>
  </si>
  <si>
    <t>　　　　　トップ・足領域　　　　　　　　　　　　　　　　　　　　ボディ領域　　　　　　　　　</t>
    <phoneticPr fontId="7" type="noConversion"/>
  </si>
  <si>
    <t>②早見表にない径の計算（□に入力すれば計算されます）</t>
  </si>
  <si>
    <t>基準径</t>
    <rPh sb="0" eb="3">
      <t xml:space="preserve">キジュンケイ </t>
    </rPh>
    <phoneticPr fontId="6"/>
  </si>
  <si>
    <t>ミリに対して</t>
    <rPh sb="3" eb="4">
      <t xml:space="preserve">タイシテ </t>
    </rPh>
    <phoneticPr fontId="6"/>
  </si>
  <si>
    <t>ミリの体積は</t>
    <phoneticPr fontId="6"/>
  </si>
  <si>
    <t>倍です</t>
    <rPh sb="0" eb="1">
      <t xml:space="preserve">バイ </t>
    </rPh>
    <phoneticPr fontId="6"/>
  </si>
  <si>
    <t>例）</t>
    <rPh sb="0" eb="1">
      <t xml:space="preserve">レイ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</si>
</sst>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>
    <font>
      <sz val="12"/>
      <color theme="1"/>
      <name val="游ゴシック"/>
      <family val="2"/>
      <charset val="128"/>
      <scheme val="minor"/>
    </font>
    <font>
      <sz val="10"/>
      <name val="Arial"/>
      <family val="2"/>
    </font>
    <font>
      <sz val="18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color indexed="55"/>
      <name val="ＭＳ Ｐゴシック"/>
      <family val="2"/>
      <charset val="128"/>
    </font>
    <font>
      <sz val="6"/>
      <name val="01FLOPDESIGN"/>
      <family val="3"/>
      <charset val="128"/>
    </font>
    <font>
      <sz val="8"/>
      <name val="Verdana"/>
      <family val="2"/>
    </font>
    <font>
      <sz val="10"/>
      <color indexed="42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color rgb="FF3266FF"/>
      <name val="ＭＳ Ｐゴシック"/>
      <family val="2"/>
      <charset val="128"/>
    </font>
    <font>
      <sz val="14"/>
      <color indexed="48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4"/>
      <color rgb="FF3366FF"/>
      <name val="ＭＳ Ｐゴシック"/>
      <family val="2"/>
      <charset val="128"/>
    </font>
    <font>
      <sz val="14"/>
      <color indexed="1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20"/>
      <color rgb="FFFF0000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4" fillId="2" borderId="6" xfId="1" applyNumberFormat="1" applyFont="1" applyFill="1" applyBorder="1" applyAlignment="1">
      <alignment horizontal="center" vertical="center"/>
    </xf>
    <xf numFmtId="2" fontId="9" fillId="4" borderId="9" xfId="1" applyNumberFormat="1" applyFont="1" applyFill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/>
    </xf>
    <xf numFmtId="2" fontId="11" fillId="0" borderId="9" xfId="1" applyNumberFormat="1" applyFont="1" applyBorder="1" applyAlignment="1">
      <alignment horizontal="center" vertical="center"/>
    </xf>
    <xf numFmtId="2" fontId="11" fillId="5" borderId="9" xfId="1" applyNumberFormat="1" applyFont="1" applyFill="1" applyBorder="1" applyAlignment="1">
      <alignment horizontal="center" vertical="center"/>
    </xf>
    <xf numFmtId="2" fontId="12" fillId="0" borderId="9" xfId="1" applyNumberFormat="1" applyFont="1" applyBorder="1" applyAlignment="1">
      <alignment horizontal="center" vertical="center"/>
    </xf>
    <xf numFmtId="2" fontId="13" fillId="5" borderId="9" xfId="1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2" fontId="14" fillId="0" borderId="9" xfId="1" applyNumberFormat="1" applyFont="1" applyBorder="1" applyAlignment="1">
      <alignment horizontal="center" vertical="center"/>
    </xf>
    <xf numFmtId="2" fontId="13" fillId="0" borderId="9" xfId="1" applyNumberFormat="1" applyFont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2" fontId="14" fillId="5" borderId="9" xfId="1" applyNumberFormat="1" applyFont="1" applyFill="1" applyBorder="1" applyAlignment="1">
      <alignment horizontal="center" vertical="center"/>
    </xf>
    <xf numFmtId="2" fontId="12" fillId="5" borderId="9" xfId="1" applyNumberFormat="1" applyFont="1" applyFill="1" applyBorder="1" applyAlignment="1">
      <alignment horizontal="center" vertical="center"/>
    </xf>
    <xf numFmtId="176" fontId="4" fillId="3" borderId="11" xfId="1" applyNumberFormat="1" applyFont="1" applyFill="1" applyBorder="1" applyAlignment="1">
      <alignment horizontal="center" vertical="center"/>
    </xf>
    <xf numFmtId="176" fontId="15" fillId="3" borderId="12" xfId="1" applyNumberFormat="1" applyFont="1" applyFill="1" applyBorder="1" applyAlignment="1">
      <alignment horizontal="center" vertical="center"/>
    </xf>
    <xf numFmtId="176" fontId="4" fillId="3" borderId="12" xfId="1" applyNumberFormat="1" applyFont="1" applyFill="1" applyBorder="1" applyAlignment="1">
      <alignment horizontal="center" vertical="center"/>
    </xf>
    <xf numFmtId="2" fontId="9" fillId="6" borderId="9" xfId="1" applyNumberFormat="1" applyFont="1" applyFill="1" applyBorder="1" applyAlignment="1">
      <alignment horizontal="center" vertical="center"/>
    </xf>
    <xf numFmtId="176" fontId="4" fillId="3" borderId="13" xfId="1" applyNumberFormat="1" applyFont="1" applyFill="1" applyBorder="1" applyAlignment="1">
      <alignment horizontal="center" vertical="center"/>
    </xf>
    <xf numFmtId="2" fontId="12" fillId="5" borderId="14" xfId="1" applyNumberFormat="1" applyFont="1" applyFill="1" applyBorder="1" applyAlignment="1">
      <alignment horizontal="center" vertical="center"/>
    </xf>
    <xf numFmtId="2" fontId="12" fillId="0" borderId="14" xfId="1" applyNumberFormat="1" applyFont="1" applyBorder="1" applyAlignment="1">
      <alignment horizontal="center" vertical="center"/>
    </xf>
    <xf numFmtId="2" fontId="9" fillId="6" borderId="14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top" textRotation="255"/>
    </xf>
    <xf numFmtId="0" fontId="4" fillId="0" borderId="10" xfId="1" applyFont="1" applyBorder="1" applyAlignment="1">
      <alignment horizontal="center" vertical="top" textRotation="255"/>
    </xf>
    <xf numFmtId="0" fontId="4" fillId="0" borderId="15" xfId="1" applyFont="1" applyBorder="1" applyAlignment="1">
      <alignment horizontal="center" vertical="top" textRotation="255"/>
    </xf>
    <xf numFmtId="0" fontId="4" fillId="0" borderId="16" xfId="1" applyFont="1" applyBorder="1" applyAlignment="1">
      <alignment horizontal="center" vertical="top" textRotation="255"/>
    </xf>
    <xf numFmtId="176" fontId="8" fillId="3" borderId="6" xfId="1" applyNumberFormat="1" applyFont="1" applyFill="1" applyBorder="1" applyAlignment="1">
      <alignment horizontal="center" vertical="center"/>
    </xf>
    <xf numFmtId="176" fontId="8" fillId="3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176" fontId="4" fillId="2" borderId="6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91CB2EC1-3236-6741-A139-E40287FAB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182880</xdr:rowOff>
    </xdr:from>
    <xdr:to>
      <xdr:col>4</xdr:col>
      <xdr:colOff>0</xdr:colOff>
      <xdr:row>5</xdr:row>
      <xdr:rowOff>172720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F35300A-2DD1-274D-AC8B-151BEFA73FF6}"/>
            </a:ext>
          </a:extLst>
        </xdr:cNvPr>
        <xdr:cNvCxnSpPr/>
      </xdr:nvCxnSpPr>
      <xdr:spPr>
        <a:xfrm>
          <a:off x="195580" y="640080"/>
          <a:ext cx="1112520" cy="70104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81280</xdr:colOff>
      <xdr:row>2</xdr:row>
      <xdr:rowOff>182880</xdr:rowOff>
    </xdr:from>
    <xdr:to>
      <xdr:col>15</xdr:col>
      <xdr:colOff>619760</xdr:colOff>
      <xdr:row>3</xdr:row>
      <xdr:rowOff>345440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C442766-6E8C-FC45-93CA-25CE80B574F5}"/>
            </a:ext>
          </a:extLst>
        </xdr:cNvPr>
        <xdr:cNvCxnSpPr/>
      </xdr:nvCxnSpPr>
      <xdr:spPr>
        <a:xfrm rot="10800000">
          <a:off x="7739380" y="640080"/>
          <a:ext cx="1173480" cy="35306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16</xdr:row>
      <xdr:rowOff>0</xdr:rowOff>
    </xdr:from>
    <xdr:to>
      <xdr:col>2</xdr:col>
      <xdr:colOff>172720</xdr:colOff>
      <xdr:row>18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74D19C0F-B00E-0847-AEDF-FA633CE39E7F}"/>
            </a:ext>
          </a:extLst>
        </xdr:cNvPr>
        <xdr:cNvCxnSpPr/>
      </xdr:nvCxnSpPr>
      <xdr:spPr>
        <a:xfrm rot="16200000" flipH="1">
          <a:off x="-50800" y="5796280"/>
          <a:ext cx="838200" cy="345440"/>
        </a:xfrm>
        <a:prstGeom prst="line">
          <a:avLst/>
        </a:prstGeom>
        <a:ln w="9525" cmpd="sng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39617</xdr:colOff>
      <xdr:row>4</xdr:row>
      <xdr:rowOff>83006</xdr:rowOff>
    </xdr:from>
    <xdr:to>
      <xdr:col>3</xdr:col>
      <xdr:colOff>222232</xdr:colOff>
      <xdr:row>5</xdr:row>
      <xdr:rowOff>107908</xdr:rowOff>
    </xdr:to>
    <xdr:sp macro="" textlink="">
      <xdr:nvSpPr>
        <xdr:cNvPr id="5" name="Alternate Process 4">
          <a:extLst>
            <a:ext uri="{FF2B5EF4-FFF2-40B4-BE49-F238E27FC236}">
              <a16:creationId xmlns:a16="http://schemas.microsoft.com/office/drawing/2014/main" id="{8AFF415C-8898-D249-B4E9-5A7ED8FAFCE6}"/>
            </a:ext>
          </a:extLst>
        </xdr:cNvPr>
        <xdr:cNvSpPr/>
      </xdr:nvSpPr>
      <xdr:spPr>
        <a:xfrm>
          <a:off x="230117" y="1073606"/>
          <a:ext cx="538215" cy="202702"/>
        </a:xfrm>
        <a:prstGeom prst="flowChartAlternateProcess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23</xdr:col>
      <xdr:colOff>152400</xdr:colOff>
      <xdr:row>4</xdr:row>
      <xdr:rowOff>44450</xdr:rowOff>
    </xdr:from>
    <xdr:ext cx="338955" cy="285098"/>
    <xdr:sp macro="" textlink="">
      <xdr:nvSpPr>
        <xdr:cNvPr id="6" name="TextBox 7">
          <a:extLst>
            <a:ext uri="{FF2B5EF4-FFF2-40B4-BE49-F238E27FC236}">
              <a16:creationId xmlns:a16="http://schemas.microsoft.com/office/drawing/2014/main" id="{72C949EC-45AA-024C-8087-FE15C5B85CF9}"/>
            </a:ext>
          </a:extLst>
        </xdr:cNvPr>
        <xdr:cNvSpPr txBox="1"/>
      </xdr:nvSpPr>
      <xdr:spPr>
        <a:xfrm>
          <a:off x="13525500" y="1035050"/>
          <a:ext cx="338955" cy="285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altLang="ja-JP" sz="1000">
              <a:latin typeface="ＭＳ Ｐゴシック"/>
              <a:ea typeface="ＭＳ Ｐゴシック"/>
              <a:cs typeface="ＭＳ Ｐゴシック"/>
            </a:rPr>
            <a:t>7.0</a:t>
          </a:r>
          <a:endParaRPr lang="en-US" sz="1000">
            <a:latin typeface="ＭＳ Ｐゴシック"/>
            <a:ea typeface="ＭＳ Ｐゴシック"/>
            <a:cs typeface="ＭＳ Ｐゴシック"/>
          </a:endParaRPr>
        </a:p>
      </xdr:txBody>
    </xdr:sp>
    <xdr:clientData/>
  </xdr:oneCellAnchor>
  <xdr:twoCellAnchor>
    <xdr:from>
      <xdr:col>3</xdr:col>
      <xdr:colOff>127499</xdr:colOff>
      <xdr:row>3</xdr:row>
      <xdr:rowOff>69393</xdr:rowOff>
    </xdr:from>
    <xdr:to>
      <xdr:col>3</xdr:col>
      <xdr:colOff>658741</xdr:colOff>
      <xdr:row>3</xdr:row>
      <xdr:rowOff>268609</xdr:rowOff>
    </xdr:to>
    <xdr:sp macro="" textlink="">
      <xdr:nvSpPr>
        <xdr:cNvPr id="7" name="Alternate Process 4">
          <a:extLst>
            <a:ext uri="{FF2B5EF4-FFF2-40B4-BE49-F238E27FC236}">
              <a16:creationId xmlns:a16="http://schemas.microsoft.com/office/drawing/2014/main" id="{1CA9A2B6-B75D-EB4D-BDE2-0F8E9CA18306}"/>
            </a:ext>
          </a:extLst>
        </xdr:cNvPr>
        <xdr:cNvSpPr/>
      </xdr:nvSpPr>
      <xdr:spPr>
        <a:xfrm>
          <a:off x="673599" y="717093"/>
          <a:ext cx="531242" cy="199216"/>
        </a:xfrm>
        <a:prstGeom prst="flowChartAlternateProcess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2C9FC-BC8F-8C46-BDBA-44ED32F78D6F}">
  <sheetPr>
    <tabColor indexed="10"/>
    <pageSetUpPr fitToPage="1"/>
  </sheetPr>
  <dimension ref="B2:AF39"/>
  <sheetViews>
    <sheetView tabSelected="1" zoomScale="75" zoomScaleNormal="75" workbookViewId="0">
      <pane ySplit="6" topLeftCell="A7" activePane="bottomLeft" state="frozen"/>
      <selection pane="bottomLeft" activeCell="W46" sqref="W46"/>
    </sheetView>
  </sheetViews>
  <sheetFormatPr baseColWidth="10" defaultRowHeight="14"/>
  <cols>
    <col min="1" max="1" width="2.140625" style="2" customWidth="1"/>
    <col min="2" max="3" width="2" style="2" customWidth="1"/>
    <col min="4" max="4" width="8.5703125" style="2" customWidth="1"/>
    <col min="5" max="27" width="7.140625" style="2" customWidth="1"/>
    <col min="28" max="32" width="9.42578125" style="2" customWidth="1"/>
    <col min="33" max="16384" width="10.7109375" style="2"/>
  </cols>
  <sheetData>
    <row r="2" spans="2:32" s="1" customFormat="1" ht="22">
      <c r="B2" s="1" t="s">
        <v>0</v>
      </c>
    </row>
    <row r="3" spans="2:32" ht="15" thickBot="1">
      <c r="U3" s="3"/>
    </row>
    <row r="4" spans="2:32" ht="27.75" customHeight="1" thickBot="1">
      <c r="B4" s="4"/>
      <c r="C4" s="5"/>
      <c r="D4" s="6" t="s">
        <v>1</v>
      </c>
      <c r="E4" s="6"/>
      <c r="F4" s="45" t="s">
        <v>2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7"/>
      <c r="AC4" s="7"/>
      <c r="AD4" s="7"/>
      <c r="AE4" s="7"/>
      <c r="AF4" s="8"/>
    </row>
    <row r="5" spans="2:32">
      <c r="B5" s="46" t="s">
        <v>3</v>
      </c>
      <c r="C5" s="47"/>
      <c r="D5" s="47"/>
      <c r="E5" s="48">
        <v>0.4</v>
      </c>
      <c r="F5" s="48">
        <v>0.5</v>
      </c>
      <c r="G5" s="48">
        <v>0.6</v>
      </c>
      <c r="H5" s="48">
        <v>0.8</v>
      </c>
      <c r="I5" s="48">
        <v>1</v>
      </c>
      <c r="J5" s="48">
        <v>1.2</v>
      </c>
      <c r="K5" s="48">
        <v>1.5</v>
      </c>
      <c r="L5" s="48">
        <v>1.7</v>
      </c>
      <c r="M5" s="37">
        <v>2</v>
      </c>
      <c r="N5" s="37">
        <v>2.5</v>
      </c>
      <c r="O5" s="37">
        <v>3</v>
      </c>
      <c r="P5" s="37">
        <v>3.5</v>
      </c>
      <c r="Q5" s="37">
        <v>4</v>
      </c>
      <c r="R5" s="37">
        <v>4.5</v>
      </c>
      <c r="S5" s="37">
        <v>5</v>
      </c>
      <c r="T5" s="37">
        <v>5.5</v>
      </c>
      <c r="U5" s="37">
        <v>5.8</v>
      </c>
      <c r="V5" s="37">
        <v>6</v>
      </c>
      <c r="W5" s="37">
        <v>6.5</v>
      </c>
      <c r="X5" s="43">
        <v>7</v>
      </c>
      <c r="Y5" s="37">
        <v>8</v>
      </c>
      <c r="Z5" s="37">
        <v>9</v>
      </c>
      <c r="AA5" s="37">
        <v>10</v>
      </c>
      <c r="AB5" s="37">
        <v>11</v>
      </c>
      <c r="AC5" s="37">
        <v>12</v>
      </c>
      <c r="AD5" s="37">
        <v>13</v>
      </c>
      <c r="AE5" s="37">
        <v>14</v>
      </c>
      <c r="AF5" s="37">
        <v>15</v>
      </c>
    </row>
    <row r="6" spans="2:32" ht="15" thickBot="1">
      <c r="B6" s="46"/>
      <c r="C6" s="47"/>
      <c r="D6" s="47"/>
      <c r="E6" s="49"/>
      <c r="F6" s="49"/>
      <c r="G6" s="50"/>
      <c r="H6" s="50"/>
      <c r="I6" s="50"/>
      <c r="J6" s="50"/>
      <c r="K6" s="50"/>
      <c r="L6" s="50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44"/>
      <c r="Y6" s="38"/>
      <c r="Z6" s="38"/>
      <c r="AA6" s="38"/>
      <c r="AB6" s="38"/>
      <c r="AC6" s="38"/>
      <c r="AD6" s="38"/>
      <c r="AE6" s="38"/>
      <c r="AF6" s="38"/>
    </row>
    <row r="7" spans="2:32" ht="33" customHeight="1" thickBot="1">
      <c r="B7" s="9"/>
      <c r="C7" s="10"/>
      <c r="D7" s="11">
        <v>0.4</v>
      </c>
      <c r="E7" s="12">
        <f>E5/0.4*E5/0.4</f>
        <v>1</v>
      </c>
      <c r="F7" s="13">
        <f>F5/0.4*F5/0.4</f>
        <v>1.5625</v>
      </c>
      <c r="G7" s="13">
        <f>G5/0.4*G5/0.4</f>
        <v>2.2499999999999996</v>
      </c>
      <c r="H7" s="14">
        <f t="shared" ref="H7:AF7" si="0">H5/0.4*H5/0.4</f>
        <v>4</v>
      </c>
      <c r="I7" s="14">
        <f t="shared" si="0"/>
        <v>6.25</v>
      </c>
      <c r="J7" s="14">
        <f t="shared" si="0"/>
        <v>8.9999999999999982</v>
      </c>
      <c r="K7" s="14">
        <f t="shared" si="0"/>
        <v>14.0625</v>
      </c>
      <c r="L7" s="14">
        <f t="shared" si="0"/>
        <v>18.062499999999996</v>
      </c>
      <c r="M7" s="14">
        <f t="shared" si="0"/>
        <v>25</v>
      </c>
      <c r="N7" s="14">
        <f t="shared" si="0"/>
        <v>39.0625</v>
      </c>
      <c r="O7" s="14">
        <f t="shared" si="0"/>
        <v>56.25</v>
      </c>
      <c r="P7" s="15">
        <f t="shared" si="0"/>
        <v>76.5625</v>
      </c>
      <c r="Q7" s="15">
        <f t="shared" si="0"/>
        <v>100</v>
      </c>
      <c r="R7" s="15">
        <f t="shared" si="0"/>
        <v>126.5625</v>
      </c>
      <c r="S7" s="15">
        <f t="shared" si="0"/>
        <v>156.25</v>
      </c>
      <c r="T7" s="15">
        <f t="shared" si="0"/>
        <v>189.0625</v>
      </c>
      <c r="U7" s="15">
        <f t="shared" si="0"/>
        <v>210.24999999999994</v>
      </c>
      <c r="V7" s="15">
        <f t="shared" si="0"/>
        <v>225</v>
      </c>
      <c r="W7" s="15">
        <f t="shared" si="0"/>
        <v>264.0625</v>
      </c>
      <c r="X7" s="15">
        <f t="shared" si="0"/>
        <v>306.25</v>
      </c>
      <c r="Y7" s="15">
        <f t="shared" si="0"/>
        <v>400</v>
      </c>
      <c r="Z7" s="15">
        <f t="shared" si="0"/>
        <v>506.25</v>
      </c>
      <c r="AA7" s="15">
        <f t="shared" si="0"/>
        <v>625</v>
      </c>
      <c r="AB7" s="15">
        <f t="shared" si="0"/>
        <v>756.25</v>
      </c>
      <c r="AC7" s="15">
        <f t="shared" si="0"/>
        <v>900</v>
      </c>
      <c r="AD7" s="15">
        <f t="shared" si="0"/>
        <v>1056.25</v>
      </c>
      <c r="AE7" s="15">
        <f t="shared" si="0"/>
        <v>1225</v>
      </c>
      <c r="AF7" s="15">
        <f t="shared" si="0"/>
        <v>1406.25</v>
      </c>
    </row>
    <row r="8" spans="2:32" ht="33" customHeight="1" thickBot="1">
      <c r="B8" s="39" t="s">
        <v>4</v>
      </c>
      <c r="C8" s="40"/>
      <c r="D8" s="11">
        <v>0.5</v>
      </c>
      <c r="E8" s="16">
        <f t="shared" ref="E8:AF8" si="1">E5/0.5*E5/0.5</f>
        <v>0.64000000000000012</v>
      </c>
      <c r="F8" s="12">
        <f t="shared" si="1"/>
        <v>1</v>
      </c>
      <c r="G8" s="14">
        <f t="shared" si="1"/>
        <v>1.44</v>
      </c>
      <c r="H8" s="14">
        <f t="shared" si="1"/>
        <v>2.5600000000000005</v>
      </c>
      <c r="I8" s="14">
        <f t="shared" si="1"/>
        <v>4</v>
      </c>
      <c r="J8" s="14">
        <f t="shared" si="1"/>
        <v>5.76</v>
      </c>
      <c r="K8" s="14">
        <f t="shared" si="1"/>
        <v>9</v>
      </c>
      <c r="L8" s="14">
        <f t="shared" si="1"/>
        <v>11.559999999999999</v>
      </c>
      <c r="M8" s="14">
        <f t="shared" si="1"/>
        <v>16</v>
      </c>
      <c r="N8" s="14">
        <f t="shared" si="1"/>
        <v>25</v>
      </c>
      <c r="O8" s="14">
        <f t="shared" si="1"/>
        <v>36</v>
      </c>
      <c r="P8" s="17">
        <f t="shared" si="1"/>
        <v>49</v>
      </c>
      <c r="Q8" s="17">
        <f t="shared" si="1"/>
        <v>64</v>
      </c>
      <c r="R8" s="17">
        <f t="shared" si="1"/>
        <v>81</v>
      </c>
      <c r="S8" s="17">
        <f t="shared" si="1"/>
        <v>100</v>
      </c>
      <c r="T8" s="17">
        <f t="shared" si="1"/>
        <v>121</v>
      </c>
      <c r="U8" s="17">
        <f t="shared" si="1"/>
        <v>134.56</v>
      </c>
      <c r="V8" s="17">
        <f t="shared" si="1"/>
        <v>144</v>
      </c>
      <c r="W8" s="17">
        <f t="shared" si="1"/>
        <v>169</v>
      </c>
      <c r="X8" s="17">
        <f t="shared" si="1"/>
        <v>196</v>
      </c>
      <c r="Y8" s="17">
        <f t="shared" si="1"/>
        <v>256</v>
      </c>
      <c r="Z8" s="17">
        <f t="shared" si="1"/>
        <v>324</v>
      </c>
      <c r="AA8" s="17">
        <f t="shared" si="1"/>
        <v>400</v>
      </c>
      <c r="AB8" s="17">
        <f t="shared" si="1"/>
        <v>484</v>
      </c>
      <c r="AC8" s="17">
        <f t="shared" si="1"/>
        <v>576</v>
      </c>
      <c r="AD8" s="17">
        <f t="shared" si="1"/>
        <v>676</v>
      </c>
      <c r="AE8" s="17">
        <f t="shared" si="1"/>
        <v>784</v>
      </c>
      <c r="AF8" s="17">
        <f t="shared" si="1"/>
        <v>900</v>
      </c>
    </row>
    <row r="9" spans="2:32" ht="33" customHeight="1" thickBot="1">
      <c r="B9" s="39"/>
      <c r="C9" s="40"/>
      <c r="D9" s="18">
        <v>0.6</v>
      </c>
      <c r="E9" s="19">
        <f t="shared" ref="E9:AF9" si="2">E5/0.6*E5/0.6</f>
        <v>0.44444444444444453</v>
      </c>
      <c r="F9" s="19">
        <f t="shared" si="2"/>
        <v>0.69444444444444453</v>
      </c>
      <c r="G9" s="12">
        <f t="shared" si="2"/>
        <v>1</v>
      </c>
      <c r="H9" s="14">
        <f t="shared" si="2"/>
        <v>1.7777777777777781</v>
      </c>
      <c r="I9" s="14">
        <f t="shared" si="2"/>
        <v>2.7777777777777781</v>
      </c>
      <c r="J9" s="14">
        <f t="shared" si="2"/>
        <v>4</v>
      </c>
      <c r="K9" s="14">
        <f t="shared" si="2"/>
        <v>6.25</v>
      </c>
      <c r="L9" s="14">
        <f t="shared" si="2"/>
        <v>8.0277777777777786</v>
      </c>
      <c r="M9" s="14">
        <f t="shared" si="2"/>
        <v>11.111111111111112</v>
      </c>
      <c r="N9" s="14">
        <f t="shared" si="2"/>
        <v>17.361111111111114</v>
      </c>
      <c r="O9" s="14">
        <f t="shared" si="2"/>
        <v>25</v>
      </c>
      <c r="P9" s="17">
        <f t="shared" si="2"/>
        <v>34.027777777777779</v>
      </c>
      <c r="Q9" s="17">
        <f t="shared" si="2"/>
        <v>44.44444444444445</v>
      </c>
      <c r="R9" s="17">
        <f t="shared" si="2"/>
        <v>56.25</v>
      </c>
      <c r="S9" s="17">
        <f t="shared" si="2"/>
        <v>69.444444444444457</v>
      </c>
      <c r="T9" s="17">
        <f t="shared" si="2"/>
        <v>84.027777777777786</v>
      </c>
      <c r="U9" s="17">
        <f t="shared" si="2"/>
        <v>93.444444444444443</v>
      </c>
      <c r="V9" s="17">
        <f t="shared" si="2"/>
        <v>100</v>
      </c>
      <c r="W9" s="17">
        <f t="shared" si="2"/>
        <v>117.36111111111113</v>
      </c>
      <c r="X9" s="17">
        <f t="shared" si="2"/>
        <v>136.11111111111111</v>
      </c>
      <c r="Y9" s="17">
        <f t="shared" si="2"/>
        <v>177.7777777777778</v>
      </c>
      <c r="Z9" s="17">
        <f t="shared" si="2"/>
        <v>225</v>
      </c>
      <c r="AA9" s="17">
        <f t="shared" si="2"/>
        <v>277.77777777777783</v>
      </c>
      <c r="AB9" s="17">
        <f t="shared" si="2"/>
        <v>336.11111111111114</v>
      </c>
      <c r="AC9" s="17">
        <f t="shared" si="2"/>
        <v>400</v>
      </c>
      <c r="AD9" s="17">
        <f t="shared" si="2"/>
        <v>469.44444444444451</v>
      </c>
      <c r="AE9" s="17">
        <f t="shared" si="2"/>
        <v>544.44444444444446</v>
      </c>
      <c r="AF9" s="17">
        <f t="shared" si="2"/>
        <v>625</v>
      </c>
    </row>
    <row r="10" spans="2:32" ht="33" customHeight="1" thickBot="1">
      <c r="B10" s="39"/>
      <c r="C10" s="40"/>
      <c r="D10" s="18">
        <v>0.8</v>
      </c>
      <c r="E10" s="19">
        <f t="shared" ref="E10:AF10" si="3">E5/0.8*E5/0.8</f>
        <v>0.25</v>
      </c>
      <c r="F10" s="19">
        <f t="shared" si="3"/>
        <v>0.390625</v>
      </c>
      <c r="G10" s="19">
        <f t="shared" si="3"/>
        <v>0.56249999999999989</v>
      </c>
      <c r="H10" s="12">
        <f t="shared" si="3"/>
        <v>1</v>
      </c>
      <c r="I10" s="14">
        <f t="shared" si="3"/>
        <v>1.5625</v>
      </c>
      <c r="J10" s="14">
        <f t="shared" si="3"/>
        <v>2.2499999999999996</v>
      </c>
      <c r="K10" s="14">
        <f t="shared" si="3"/>
        <v>3.515625</v>
      </c>
      <c r="L10" s="14">
        <f t="shared" si="3"/>
        <v>4.5156249999999991</v>
      </c>
      <c r="M10" s="14">
        <f t="shared" si="3"/>
        <v>6.25</v>
      </c>
      <c r="N10" s="14">
        <f t="shared" si="3"/>
        <v>9.765625</v>
      </c>
      <c r="O10" s="14">
        <f t="shared" si="3"/>
        <v>14.0625</v>
      </c>
      <c r="P10" s="17">
        <f t="shared" si="3"/>
        <v>19.140625</v>
      </c>
      <c r="Q10" s="17">
        <f t="shared" si="3"/>
        <v>25</v>
      </c>
      <c r="R10" s="17">
        <f t="shared" si="3"/>
        <v>31.640625</v>
      </c>
      <c r="S10" s="17">
        <f t="shared" si="3"/>
        <v>39.0625</v>
      </c>
      <c r="T10" s="17">
        <f t="shared" si="3"/>
        <v>47.265625</v>
      </c>
      <c r="U10" s="17">
        <f t="shared" si="3"/>
        <v>52.562499999999986</v>
      </c>
      <c r="V10" s="17">
        <f t="shared" si="3"/>
        <v>56.25</v>
      </c>
      <c r="W10" s="17">
        <f t="shared" si="3"/>
        <v>66.015625</v>
      </c>
      <c r="X10" s="17">
        <f t="shared" si="3"/>
        <v>76.5625</v>
      </c>
      <c r="Y10" s="17">
        <f t="shared" si="3"/>
        <v>100</v>
      </c>
      <c r="Z10" s="17">
        <f t="shared" si="3"/>
        <v>126.5625</v>
      </c>
      <c r="AA10" s="17">
        <f t="shared" si="3"/>
        <v>156.25</v>
      </c>
      <c r="AB10" s="17">
        <f t="shared" si="3"/>
        <v>189.0625</v>
      </c>
      <c r="AC10" s="17">
        <f t="shared" si="3"/>
        <v>225</v>
      </c>
      <c r="AD10" s="17">
        <f t="shared" si="3"/>
        <v>264.0625</v>
      </c>
      <c r="AE10" s="17">
        <f t="shared" si="3"/>
        <v>306.25</v>
      </c>
      <c r="AF10" s="17">
        <f t="shared" si="3"/>
        <v>351.5625</v>
      </c>
    </row>
    <row r="11" spans="2:32" ht="33" customHeight="1" thickBot="1">
      <c r="B11" s="39"/>
      <c r="C11" s="40"/>
      <c r="D11" s="18">
        <v>1</v>
      </c>
      <c r="E11" s="19">
        <f t="shared" ref="E11:AF11" si="4">E5/1*E5/1</f>
        <v>0.16000000000000003</v>
      </c>
      <c r="F11" s="19">
        <f t="shared" si="4"/>
        <v>0.25</v>
      </c>
      <c r="G11" s="19">
        <f t="shared" si="4"/>
        <v>0.36</v>
      </c>
      <c r="H11" s="19">
        <f t="shared" si="4"/>
        <v>0.64000000000000012</v>
      </c>
      <c r="I11" s="12">
        <f t="shared" si="4"/>
        <v>1</v>
      </c>
      <c r="J11" s="14">
        <f t="shared" si="4"/>
        <v>1.44</v>
      </c>
      <c r="K11" s="14">
        <f t="shared" si="4"/>
        <v>2.25</v>
      </c>
      <c r="L11" s="14">
        <f t="shared" si="4"/>
        <v>2.8899999999999997</v>
      </c>
      <c r="M11" s="14">
        <f t="shared" si="4"/>
        <v>4</v>
      </c>
      <c r="N11" s="14">
        <f t="shared" si="4"/>
        <v>6.25</v>
      </c>
      <c r="O11" s="14">
        <f t="shared" si="4"/>
        <v>9</v>
      </c>
      <c r="P11" s="17">
        <f t="shared" si="4"/>
        <v>12.25</v>
      </c>
      <c r="Q11" s="17">
        <f t="shared" si="4"/>
        <v>16</v>
      </c>
      <c r="R11" s="17">
        <f t="shared" si="4"/>
        <v>20.25</v>
      </c>
      <c r="S11" s="17">
        <f t="shared" si="4"/>
        <v>25</v>
      </c>
      <c r="T11" s="17">
        <f t="shared" si="4"/>
        <v>30.25</v>
      </c>
      <c r="U11" s="17">
        <f t="shared" si="4"/>
        <v>33.64</v>
      </c>
      <c r="V11" s="17">
        <f t="shared" si="4"/>
        <v>36</v>
      </c>
      <c r="W11" s="17">
        <f t="shared" si="4"/>
        <v>42.25</v>
      </c>
      <c r="X11" s="17">
        <f t="shared" si="4"/>
        <v>49</v>
      </c>
      <c r="Y11" s="17">
        <f t="shared" si="4"/>
        <v>64</v>
      </c>
      <c r="Z11" s="17">
        <f t="shared" si="4"/>
        <v>81</v>
      </c>
      <c r="AA11" s="17">
        <f t="shared" si="4"/>
        <v>100</v>
      </c>
      <c r="AB11" s="17">
        <f t="shared" si="4"/>
        <v>121</v>
      </c>
      <c r="AC11" s="17">
        <f t="shared" si="4"/>
        <v>144</v>
      </c>
      <c r="AD11" s="17">
        <f t="shared" si="4"/>
        <v>169</v>
      </c>
      <c r="AE11" s="17">
        <f t="shared" si="4"/>
        <v>196</v>
      </c>
      <c r="AF11" s="17">
        <f t="shared" si="4"/>
        <v>225</v>
      </c>
    </row>
    <row r="12" spans="2:32" ht="33" customHeight="1" thickBot="1">
      <c r="B12" s="39"/>
      <c r="C12" s="40"/>
      <c r="D12" s="18">
        <v>1.2</v>
      </c>
      <c r="E12" s="19">
        <f t="shared" ref="E12:AF12" si="5">E5/1.2*E5/1.2</f>
        <v>0.11111111111111113</v>
      </c>
      <c r="F12" s="19">
        <f t="shared" si="5"/>
        <v>0.17361111111111113</v>
      </c>
      <c r="G12" s="19">
        <f t="shared" si="5"/>
        <v>0.25</v>
      </c>
      <c r="H12" s="19">
        <f t="shared" si="5"/>
        <v>0.44444444444444453</v>
      </c>
      <c r="I12" s="19">
        <f t="shared" si="5"/>
        <v>0.69444444444444453</v>
      </c>
      <c r="J12" s="12">
        <f t="shared" si="5"/>
        <v>1</v>
      </c>
      <c r="K12" s="14">
        <f t="shared" si="5"/>
        <v>1.5625</v>
      </c>
      <c r="L12" s="14">
        <f t="shared" si="5"/>
        <v>2.0069444444444446</v>
      </c>
      <c r="M12" s="14">
        <f t="shared" si="5"/>
        <v>2.7777777777777781</v>
      </c>
      <c r="N12" s="14">
        <f t="shared" si="5"/>
        <v>4.3402777777777786</v>
      </c>
      <c r="O12" s="14">
        <f t="shared" si="5"/>
        <v>6.25</v>
      </c>
      <c r="P12" s="17">
        <f t="shared" si="5"/>
        <v>8.5069444444444446</v>
      </c>
      <c r="Q12" s="17">
        <f t="shared" si="5"/>
        <v>11.111111111111112</v>
      </c>
      <c r="R12" s="17">
        <f t="shared" si="5"/>
        <v>14.0625</v>
      </c>
      <c r="S12" s="17">
        <f t="shared" si="5"/>
        <v>17.361111111111114</v>
      </c>
      <c r="T12" s="17">
        <f t="shared" si="5"/>
        <v>21.006944444444446</v>
      </c>
      <c r="U12" s="17">
        <f t="shared" si="5"/>
        <v>23.361111111111111</v>
      </c>
      <c r="V12" s="17">
        <f t="shared" si="5"/>
        <v>25</v>
      </c>
      <c r="W12" s="17">
        <f t="shared" si="5"/>
        <v>29.340277777777782</v>
      </c>
      <c r="X12" s="17">
        <f t="shared" si="5"/>
        <v>34.027777777777779</v>
      </c>
      <c r="Y12" s="17">
        <f t="shared" si="5"/>
        <v>44.44444444444445</v>
      </c>
      <c r="Z12" s="17">
        <f t="shared" si="5"/>
        <v>56.25</v>
      </c>
      <c r="AA12" s="17">
        <f t="shared" si="5"/>
        <v>69.444444444444457</v>
      </c>
      <c r="AB12" s="17">
        <f t="shared" si="5"/>
        <v>84.027777777777786</v>
      </c>
      <c r="AC12" s="17">
        <f t="shared" si="5"/>
        <v>100</v>
      </c>
      <c r="AD12" s="17">
        <f t="shared" si="5"/>
        <v>117.36111111111113</v>
      </c>
      <c r="AE12" s="17">
        <f t="shared" si="5"/>
        <v>136.11111111111111</v>
      </c>
      <c r="AF12" s="17">
        <f t="shared" si="5"/>
        <v>156.25</v>
      </c>
    </row>
    <row r="13" spans="2:32" ht="33" customHeight="1" thickBot="1">
      <c r="B13" s="39"/>
      <c r="C13" s="40"/>
      <c r="D13" s="18">
        <v>1.5</v>
      </c>
      <c r="E13" s="19">
        <f t="shared" ref="E13:AF13" si="6">E5/1.5*E5/1.5</f>
        <v>7.1111111111111111E-2</v>
      </c>
      <c r="F13" s="19">
        <f t="shared" si="6"/>
        <v>0.1111111111111111</v>
      </c>
      <c r="G13" s="19">
        <f t="shared" si="6"/>
        <v>0.15999999999999998</v>
      </c>
      <c r="H13" s="19">
        <f t="shared" si="6"/>
        <v>0.28444444444444444</v>
      </c>
      <c r="I13" s="19">
        <f t="shared" si="6"/>
        <v>0.44444444444444442</v>
      </c>
      <c r="J13" s="19">
        <f t="shared" si="6"/>
        <v>0.6399999999999999</v>
      </c>
      <c r="K13" s="12">
        <f t="shared" si="6"/>
        <v>1</v>
      </c>
      <c r="L13" s="14">
        <f t="shared" si="6"/>
        <v>1.2844444444444443</v>
      </c>
      <c r="M13" s="14">
        <f t="shared" si="6"/>
        <v>1.7777777777777777</v>
      </c>
      <c r="N13" s="14">
        <f t="shared" si="6"/>
        <v>2.7777777777777781</v>
      </c>
      <c r="O13" s="20">
        <f t="shared" si="6"/>
        <v>4</v>
      </c>
      <c r="P13" s="17">
        <f t="shared" si="6"/>
        <v>5.4444444444444455</v>
      </c>
      <c r="Q13" s="17">
        <f t="shared" si="6"/>
        <v>7.1111111111111107</v>
      </c>
      <c r="R13" s="17">
        <f t="shared" si="6"/>
        <v>9</v>
      </c>
      <c r="S13" s="17">
        <f t="shared" si="6"/>
        <v>11.111111111111112</v>
      </c>
      <c r="T13" s="17">
        <f t="shared" si="6"/>
        <v>13.444444444444443</v>
      </c>
      <c r="U13" s="17">
        <f t="shared" si="6"/>
        <v>14.951111111111111</v>
      </c>
      <c r="V13" s="17">
        <f t="shared" si="6"/>
        <v>16</v>
      </c>
      <c r="W13" s="17">
        <f t="shared" si="6"/>
        <v>18.777777777777775</v>
      </c>
      <c r="X13" s="17">
        <f t="shared" si="6"/>
        <v>21.777777777777782</v>
      </c>
      <c r="Y13" s="17">
        <f t="shared" si="6"/>
        <v>28.444444444444443</v>
      </c>
      <c r="Z13" s="17">
        <f t="shared" si="6"/>
        <v>36</v>
      </c>
      <c r="AA13" s="17">
        <f t="shared" si="6"/>
        <v>44.44444444444445</v>
      </c>
      <c r="AB13" s="17">
        <f t="shared" si="6"/>
        <v>53.777777777777771</v>
      </c>
      <c r="AC13" s="17">
        <f t="shared" si="6"/>
        <v>64</v>
      </c>
      <c r="AD13" s="17">
        <f t="shared" si="6"/>
        <v>75.1111111111111</v>
      </c>
      <c r="AE13" s="17">
        <f t="shared" si="6"/>
        <v>87.111111111111128</v>
      </c>
      <c r="AF13" s="17">
        <f t="shared" si="6"/>
        <v>100</v>
      </c>
    </row>
    <row r="14" spans="2:32" ht="33" customHeight="1" thickBot="1">
      <c r="B14" s="39"/>
      <c r="C14" s="40"/>
      <c r="D14" s="21">
        <v>1.7</v>
      </c>
      <c r="E14" s="19">
        <f t="shared" ref="E14:AF14" si="7">E5/1.7*E5/1.7</f>
        <v>5.5363321799307967E-2</v>
      </c>
      <c r="F14" s="19">
        <f t="shared" si="7"/>
        <v>8.6505190311418692E-2</v>
      </c>
      <c r="G14" s="19">
        <f t="shared" si="7"/>
        <v>0.12456747404844291</v>
      </c>
      <c r="H14" s="19">
        <f t="shared" si="7"/>
        <v>0.22145328719723187</v>
      </c>
      <c r="I14" s="19">
        <f t="shared" si="7"/>
        <v>0.34602076124567477</v>
      </c>
      <c r="J14" s="19">
        <f t="shared" si="7"/>
        <v>0.49826989619377166</v>
      </c>
      <c r="K14" s="19">
        <f t="shared" si="7"/>
        <v>0.77854671280276821</v>
      </c>
      <c r="L14" s="12">
        <f t="shared" si="7"/>
        <v>1</v>
      </c>
      <c r="M14" s="14">
        <f t="shared" si="7"/>
        <v>1.3840830449826991</v>
      </c>
      <c r="N14" s="14">
        <f t="shared" si="7"/>
        <v>2.1626297577854672</v>
      </c>
      <c r="O14" s="14">
        <f t="shared" si="7"/>
        <v>3.1141868512110729</v>
      </c>
      <c r="P14" s="17">
        <f t="shared" si="7"/>
        <v>4.2387543252595163</v>
      </c>
      <c r="Q14" s="17">
        <f t="shared" si="7"/>
        <v>5.5363321799307963</v>
      </c>
      <c r="R14" s="17">
        <f t="shared" si="7"/>
        <v>7.006920415224914</v>
      </c>
      <c r="S14" s="17">
        <f t="shared" si="7"/>
        <v>8.6505190311418687</v>
      </c>
      <c r="T14" s="17">
        <f t="shared" si="7"/>
        <v>10.46712802768166</v>
      </c>
      <c r="U14" s="17">
        <f t="shared" si="7"/>
        <v>11.640138408304496</v>
      </c>
      <c r="V14" s="17">
        <f t="shared" si="7"/>
        <v>12.456747404844291</v>
      </c>
      <c r="W14" s="17">
        <f t="shared" si="7"/>
        <v>14.61937716262976</v>
      </c>
      <c r="X14" s="17">
        <f t="shared" si="7"/>
        <v>16.955017301038065</v>
      </c>
      <c r="Y14" s="17">
        <f t="shared" si="7"/>
        <v>22.145328719723185</v>
      </c>
      <c r="Z14" s="17">
        <f t="shared" si="7"/>
        <v>28.027681660899656</v>
      </c>
      <c r="AA14" s="17">
        <f t="shared" si="7"/>
        <v>34.602076124567475</v>
      </c>
      <c r="AB14" s="17">
        <f t="shared" si="7"/>
        <v>41.868512110726641</v>
      </c>
      <c r="AC14" s="17">
        <f t="shared" si="7"/>
        <v>49.826989619377166</v>
      </c>
      <c r="AD14" s="17">
        <f t="shared" si="7"/>
        <v>58.477508650519042</v>
      </c>
      <c r="AE14" s="17">
        <f t="shared" si="7"/>
        <v>67.820069204152261</v>
      </c>
      <c r="AF14" s="17">
        <f t="shared" si="7"/>
        <v>77.854671280276833</v>
      </c>
    </row>
    <row r="15" spans="2:32" ht="33" customHeight="1" thickBot="1">
      <c r="B15" s="39"/>
      <c r="C15" s="40"/>
      <c r="D15" s="21">
        <v>2</v>
      </c>
      <c r="E15" s="19">
        <f t="shared" ref="E15:AF15" si="8">E5/2*E5/2</f>
        <v>4.0000000000000008E-2</v>
      </c>
      <c r="F15" s="19">
        <f t="shared" si="8"/>
        <v>6.25E-2</v>
      </c>
      <c r="G15" s="19">
        <f t="shared" si="8"/>
        <v>0.09</v>
      </c>
      <c r="H15" s="19">
        <f t="shared" si="8"/>
        <v>0.16000000000000003</v>
      </c>
      <c r="I15" s="19">
        <f t="shared" si="8"/>
        <v>0.25</v>
      </c>
      <c r="J15" s="19">
        <f t="shared" si="8"/>
        <v>0.36</v>
      </c>
      <c r="K15" s="19">
        <f t="shared" si="8"/>
        <v>0.5625</v>
      </c>
      <c r="L15" s="19">
        <f t="shared" si="8"/>
        <v>0.72249999999999992</v>
      </c>
      <c r="M15" s="12">
        <f t="shared" si="8"/>
        <v>1</v>
      </c>
      <c r="N15" s="14">
        <f t="shared" si="8"/>
        <v>1.5625</v>
      </c>
      <c r="O15" s="14">
        <f t="shared" si="8"/>
        <v>2.25</v>
      </c>
      <c r="P15" s="17">
        <f t="shared" si="8"/>
        <v>3.0625</v>
      </c>
      <c r="Q15" s="17">
        <f t="shared" si="8"/>
        <v>4</v>
      </c>
      <c r="R15" s="17">
        <f t="shared" si="8"/>
        <v>5.0625</v>
      </c>
      <c r="S15" s="17">
        <f t="shared" si="8"/>
        <v>6.25</v>
      </c>
      <c r="T15" s="17">
        <f t="shared" si="8"/>
        <v>7.5625</v>
      </c>
      <c r="U15" s="17">
        <f t="shared" si="8"/>
        <v>8.41</v>
      </c>
      <c r="V15" s="17">
        <f t="shared" si="8"/>
        <v>9</v>
      </c>
      <c r="W15" s="17">
        <f t="shared" si="8"/>
        <v>10.5625</v>
      </c>
      <c r="X15" s="17">
        <f t="shared" si="8"/>
        <v>12.25</v>
      </c>
      <c r="Y15" s="17">
        <f t="shared" si="8"/>
        <v>16</v>
      </c>
      <c r="Z15" s="17">
        <f t="shared" si="8"/>
        <v>20.25</v>
      </c>
      <c r="AA15" s="17">
        <f t="shared" si="8"/>
        <v>25</v>
      </c>
      <c r="AB15" s="17">
        <f t="shared" si="8"/>
        <v>30.25</v>
      </c>
      <c r="AC15" s="17">
        <f t="shared" si="8"/>
        <v>36</v>
      </c>
      <c r="AD15" s="17">
        <f t="shared" si="8"/>
        <v>42.25</v>
      </c>
      <c r="AE15" s="17">
        <f t="shared" si="8"/>
        <v>49</v>
      </c>
      <c r="AF15" s="17">
        <f t="shared" si="8"/>
        <v>56.25</v>
      </c>
    </row>
    <row r="16" spans="2:32" ht="33" customHeight="1" thickBot="1">
      <c r="B16" s="39"/>
      <c r="C16" s="40"/>
      <c r="D16" s="21">
        <v>2.5</v>
      </c>
      <c r="E16" s="19">
        <f t="shared" ref="E16:AF16" si="9">E5/2.5*E5/2.5</f>
        <v>2.5600000000000001E-2</v>
      </c>
      <c r="F16" s="19">
        <f t="shared" si="9"/>
        <v>0.04</v>
      </c>
      <c r="G16" s="19">
        <f t="shared" si="9"/>
        <v>5.7599999999999998E-2</v>
      </c>
      <c r="H16" s="19">
        <f t="shared" si="9"/>
        <v>0.1024</v>
      </c>
      <c r="I16" s="19">
        <f t="shared" si="9"/>
        <v>0.16</v>
      </c>
      <c r="J16" s="19">
        <f t="shared" si="9"/>
        <v>0.23039999999999999</v>
      </c>
      <c r="K16" s="19">
        <f t="shared" si="9"/>
        <v>0.36</v>
      </c>
      <c r="L16" s="19">
        <f t="shared" si="9"/>
        <v>0.46239999999999998</v>
      </c>
      <c r="M16" s="19">
        <f t="shared" si="9"/>
        <v>0.64</v>
      </c>
      <c r="N16" s="12">
        <f t="shared" si="9"/>
        <v>1</v>
      </c>
      <c r="O16" s="14">
        <f t="shared" si="9"/>
        <v>1.44</v>
      </c>
      <c r="P16" s="17">
        <f t="shared" si="9"/>
        <v>1.9599999999999997</v>
      </c>
      <c r="Q16" s="17">
        <f t="shared" si="9"/>
        <v>2.56</v>
      </c>
      <c r="R16" s="17">
        <f t="shared" si="9"/>
        <v>3.2399999999999998</v>
      </c>
      <c r="S16" s="17">
        <f t="shared" si="9"/>
        <v>4</v>
      </c>
      <c r="T16" s="17">
        <f t="shared" si="9"/>
        <v>4.8400000000000007</v>
      </c>
      <c r="U16" s="17">
        <f t="shared" si="9"/>
        <v>5.3823999999999996</v>
      </c>
      <c r="V16" s="17">
        <f t="shared" si="9"/>
        <v>5.76</v>
      </c>
      <c r="W16" s="17">
        <f t="shared" si="9"/>
        <v>6.7600000000000007</v>
      </c>
      <c r="X16" s="17">
        <f t="shared" si="9"/>
        <v>7.839999999999999</v>
      </c>
      <c r="Y16" s="17">
        <f t="shared" si="9"/>
        <v>10.24</v>
      </c>
      <c r="Z16" s="17">
        <f t="shared" si="9"/>
        <v>12.959999999999999</v>
      </c>
      <c r="AA16" s="17">
        <f t="shared" si="9"/>
        <v>16</v>
      </c>
      <c r="AB16" s="17">
        <f t="shared" si="9"/>
        <v>19.360000000000003</v>
      </c>
      <c r="AC16" s="17">
        <f t="shared" si="9"/>
        <v>23.04</v>
      </c>
      <c r="AD16" s="17">
        <f t="shared" si="9"/>
        <v>27.040000000000003</v>
      </c>
      <c r="AE16" s="17">
        <f t="shared" si="9"/>
        <v>31.359999999999996</v>
      </c>
      <c r="AF16" s="17">
        <f t="shared" si="9"/>
        <v>36</v>
      </c>
    </row>
    <row r="17" spans="2:32" ht="33" customHeight="1" thickBot="1">
      <c r="B17" s="39"/>
      <c r="C17" s="40"/>
      <c r="D17" s="21">
        <v>3</v>
      </c>
      <c r="E17" s="19">
        <f t="shared" ref="E17:AF17" si="10">E5/3*E5/3</f>
        <v>1.7777777777777778E-2</v>
      </c>
      <c r="F17" s="19">
        <f t="shared" si="10"/>
        <v>2.7777777777777776E-2</v>
      </c>
      <c r="G17" s="19">
        <f t="shared" si="10"/>
        <v>3.9999999999999994E-2</v>
      </c>
      <c r="H17" s="19">
        <f t="shared" si="10"/>
        <v>7.1111111111111111E-2</v>
      </c>
      <c r="I17" s="19">
        <f t="shared" si="10"/>
        <v>0.1111111111111111</v>
      </c>
      <c r="J17" s="19">
        <f t="shared" si="10"/>
        <v>0.15999999999999998</v>
      </c>
      <c r="K17" s="19">
        <f t="shared" si="10"/>
        <v>0.25</v>
      </c>
      <c r="L17" s="19">
        <f t="shared" si="10"/>
        <v>0.32111111111111107</v>
      </c>
      <c r="M17" s="19">
        <f t="shared" si="10"/>
        <v>0.44444444444444442</v>
      </c>
      <c r="N17" s="19">
        <f t="shared" si="10"/>
        <v>0.69444444444444453</v>
      </c>
      <c r="O17" s="12">
        <f t="shared" si="10"/>
        <v>1</v>
      </c>
      <c r="P17" s="17">
        <f t="shared" si="10"/>
        <v>1.3611111111111114</v>
      </c>
      <c r="Q17" s="17">
        <f t="shared" si="10"/>
        <v>1.7777777777777777</v>
      </c>
      <c r="R17" s="17">
        <f t="shared" si="10"/>
        <v>2.25</v>
      </c>
      <c r="S17" s="17">
        <f t="shared" si="10"/>
        <v>2.7777777777777781</v>
      </c>
      <c r="T17" s="17">
        <f t="shared" si="10"/>
        <v>3.3611111111111107</v>
      </c>
      <c r="U17" s="17">
        <f t="shared" si="10"/>
        <v>3.7377777777777776</v>
      </c>
      <c r="V17" s="17">
        <f t="shared" si="10"/>
        <v>4</v>
      </c>
      <c r="W17" s="17">
        <f t="shared" si="10"/>
        <v>4.6944444444444438</v>
      </c>
      <c r="X17" s="17">
        <f t="shared" si="10"/>
        <v>5.4444444444444455</v>
      </c>
      <c r="Y17" s="17">
        <f t="shared" si="10"/>
        <v>7.1111111111111107</v>
      </c>
      <c r="Z17" s="17">
        <f t="shared" si="10"/>
        <v>9</v>
      </c>
      <c r="AA17" s="17">
        <f t="shared" si="10"/>
        <v>11.111111111111112</v>
      </c>
      <c r="AB17" s="17">
        <f t="shared" si="10"/>
        <v>13.444444444444443</v>
      </c>
      <c r="AC17" s="17">
        <f t="shared" si="10"/>
        <v>16</v>
      </c>
      <c r="AD17" s="17">
        <f t="shared" si="10"/>
        <v>18.777777777777775</v>
      </c>
      <c r="AE17" s="17">
        <f t="shared" si="10"/>
        <v>21.777777777777782</v>
      </c>
      <c r="AF17" s="17">
        <f t="shared" si="10"/>
        <v>25</v>
      </c>
    </row>
    <row r="18" spans="2:32" ht="33" customHeight="1" thickBot="1">
      <c r="B18" s="39"/>
      <c r="C18" s="40"/>
      <c r="D18" s="21">
        <v>3.5</v>
      </c>
      <c r="E18" s="22">
        <f t="shared" ref="E18:AF18" si="11">E5/3.5*E5/3.5</f>
        <v>1.3061224489795921E-2</v>
      </c>
      <c r="F18" s="22">
        <f t="shared" si="11"/>
        <v>2.0408163265306121E-2</v>
      </c>
      <c r="G18" s="22">
        <f t="shared" si="11"/>
        <v>2.9387755102040815E-2</v>
      </c>
      <c r="H18" s="22">
        <f t="shared" si="11"/>
        <v>5.2244897959183682E-2</v>
      </c>
      <c r="I18" s="22">
        <f t="shared" si="11"/>
        <v>8.1632653061224483E-2</v>
      </c>
      <c r="J18" s="22">
        <f t="shared" si="11"/>
        <v>0.11755102040816326</v>
      </c>
      <c r="K18" s="22">
        <f t="shared" si="11"/>
        <v>0.18367346938775508</v>
      </c>
      <c r="L18" s="22">
        <f t="shared" si="11"/>
        <v>0.23591836734693877</v>
      </c>
      <c r="M18" s="22">
        <f t="shared" si="11"/>
        <v>0.32653061224489793</v>
      </c>
      <c r="N18" s="22">
        <f t="shared" si="11"/>
        <v>0.51020408163265307</v>
      </c>
      <c r="O18" s="22">
        <f t="shared" si="11"/>
        <v>0.73469387755102034</v>
      </c>
      <c r="P18" s="12">
        <f t="shared" si="11"/>
        <v>1</v>
      </c>
      <c r="Q18" s="14">
        <f t="shared" si="11"/>
        <v>1.3061224489795917</v>
      </c>
      <c r="R18" s="14">
        <f t="shared" si="11"/>
        <v>1.6530612244897962</v>
      </c>
      <c r="S18" s="14">
        <f t="shared" si="11"/>
        <v>2.0408163265306123</v>
      </c>
      <c r="T18" s="14">
        <f t="shared" si="11"/>
        <v>2.4693877551020407</v>
      </c>
      <c r="U18" s="14">
        <f t="shared" si="11"/>
        <v>2.7461224489795915</v>
      </c>
      <c r="V18" s="14">
        <f t="shared" si="11"/>
        <v>2.9387755102040813</v>
      </c>
      <c r="W18" s="14">
        <f t="shared" si="11"/>
        <v>3.4489795918367347</v>
      </c>
      <c r="X18" s="14">
        <f t="shared" si="11"/>
        <v>4</v>
      </c>
      <c r="Y18" s="14">
        <f t="shared" si="11"/>
        <v>5.2244897959183669</v>
      </c>
      <c r="Z18" s="14">
        <f t="shared" si="11"/>
        <v>6.6122448979591848</v>
      </c>
      <c r="AA18" s="14">
        <f t="shared" si="11"/>
        <v>8.1632653061224492</v>
      </c>
      <c r="AB18" s="14">
        <f t="shared" si="11"/>
        <v>9.8775510204081627</v>
      </c>
      <c r="AC18" s="14">
        <f t="shared" si="11"/>
        <v>11.755102040816325</v>
      </c>
      <c r="AD18" s="14">
        <f t="shared" si="11"/>
        <v>13.795918367346939</v>
      </c>
      <c r="AE18" s="14">
        <f t="shared" si="11"/>
        <v>16</v>
      </c>
      <c r="AF18" s="14">
        <f t="shared" si="11"/>
        <v>18.367346938775508</v>
      </c>
    </row>
    <row r="19" spans="2:32" ht="33" customHeight="1" thickBot="1">
      <c r="B19" s="39"/>
      <c r="C19" s="40"/>
      <c r="D19" s="21">
        <v>4</v>
      </c>
      <c r="E19" s="23">
        <f t="shared" ref="E19:AF19" si="12">E5/4*E5/4</f>
        <v>1.0000000000000002E-2</v>
      </c>
      <c r="F19" s="23">
        <f t="shared" si="12"/>
        <v>1.5625E-2</v>
      </c>
      <c r="G19" s="23">
        <f t="shared" si="12"/>
        <v>2.2499999999999999E-2</v>
      </c>
      <c r="H19" s="23">
        <f t="shared" si="12"/>
        <v>4.0000000000000008E-2</v>
      </c>
      <c r="I19" s="23">
        <f t="shared" si="12"/>
        <v>6.25E-2</v>
      </c>
      <c r="J19" s="23">
        <f t="shared" si="12"/>
        <v>0.09</v>
      </c>
      <c r="K19" s="23">
        <f t="shared" si="12"/>
        <v>0.140625</v>
      </c>
      <c r="L19" s="23">
        <f t="shared" si="12"/>
        <v>0.18062499999999998</v>
      </c>
      <c r="M19" s="23">
        <f t="shared" si="12"/>
        <v>0.25</v>
      </c>
      <c r="N19" s="23">
        <f t="shared" si="12"/>
        <v>0.390625</v>
      </c>
      <c r="O19" s="22">
        <f t="shared" si="12"/>
        <v>0.5625</v>
      </c>
      <c r="P19" s="19">
        <f t="shared" si="12"/>
        <v>0.765625</v>
      </c>
      <c r="Q19" s="12">
        <f t="shared" si="12"/>
        <v>1</v>
      </c>
      <c r="R19" s="14">
        <f t="shared" si="12"/>
        <v>1.265625</v>
      </c>
      <c r="S19" s="14">
        <f t="shared" si="12"/>
        <v>1.5625</v>
      </c>
      <c r="T19" s="14">
        <f t="shared" si="12"/>
        <v>1.890625</v>
      </c>
      <c r="U19" s="14">
        <f t="shared" si="12"/>
        <v>2.1025</v>
      </c>
      <c r="V19" s="14">
        <f t="shared" si="12"/>
        <v>2.25</v>
      </c>
      <c r="W19" s="14">
        <f t="shared" si="12"/>
        <v>2.640625</v>
      </c>
      <c r="X19" s="14">
        <f t="shared" si="12"/>
        <v>3.0625</v>
      </c>
      <c r="Y19" s="14">
        <f t="shared" si="12"/>
        <v>4</v>
      </c>
      <c r="Z19" s="14">
        <f t="shared" si="12"/>
        <v>5.0625</v>
      </c>
      <c r="AA19" s="14">
        <f t="shared" si="12"/>
        <v>6.25</v>
      </c>
      <c r="AB19" s="14">
        <f t="shared" si="12"/>
        <v>7.5625</v>
      </c>
      <c r="AC19" s="14">
        <f t="shared" si="12"/>
        <v>9</v>
      </c>
      <c r="AD19" s="14">
        <f t="shared" si="12"/>
        <v>10.5625</v>
      </c>
      <c r="AE19" s="14">
        <f t="shared" si="12"/>
        <v>12.25</v>
      </c>
      <c r="AF19" s="14">
        <f t="shared" si="12"/>
        <v>14.0625</v>
      </c>
    </row>
    <row r="20" spans="2:32" ht="33" customHeight="1" thickBot="1">
      <c r="B20" s="39"/>
      <c r="C20" s="40"/>
      <c r="D20" s="21">
        <v>4.5</v>
      </c>
      <c r="E20" s="23">
        <f t="shared" ref="E20:AF20" si="13">E5/4.5*E5/4.5</f>
        <v>7.9012345679012348E-3</v>
      </c>
      <c r="F20" s="23">
        <f t="shared" si="13"/>
        <v>1.2345679012345678E-2</v>
      </c>
      <c r="G20" s="23">
        <f t="shared" si="13"/>
        <v>1.7777777777777778E-2</v>
      </c>
      <c r="H20" s="23">
        <f t="shared" si="13"/>
        <v>3.1604938271604939E-2</v>
      </c>
      <c r="I20" s="23">
        <f t="shared" si="13"/>
        <v>4.9382716049382713E-2</v>
      </c>
      <c r="J20" s="23">
        <f t="shared" si="13"/>
        <v>7.1111111111111111E-2</v>
      </c>
      <c r="K20" s="23">
        <f t="shared" si="13"/>
        <v>0.1111111111111111</v>
      </c>
      <c r="L20" s="23">
        <f t="shared" si="13"/>
        <v>0.14271604938271604</v>
      </c>
      <c r="M20" s="23">
        <f t="shared" si="13"/>
        <v>0.19753086419753085</v>
      </c>
      <c r="N20" s="23">
        <f t="shared" si="13"/>
        <v>0.30864197530864196</v>
      </c>
      <c r="O20" s="22">
        <f t="shared" si="13"/>
        <v>0.44444444444444442</v>
      </c>
      <c r="P20" s="19">
        <f t="shared" si="13"/>
        <v>0.60493827160493829</v>
      </c>
      <c r="Q20" s="19">
        <f t="shared" si="13"/>
        <v>0.79012345679012341</v>
      </c>
      <c r="R20" s="12">
        <f t="shared" si="13"/>
        <v>1</v>
      </c>
      <c r="S20" s="14">
        <f t="shared" si="13"/>
        <v>1.2345679012345678</v>
      </c>
      <c r="T20" s="14">
        <f t="shared" si="13"/>
        <v>1.4938271604938274</v>
      </c>
      <c r="U20" s="14">
        <f t="shared" si="13"/>
        <v>1.6612345679012344</v>
      </c>
      <c r="V20" s="14">
        <f t="shared" si="13"/>
        <v>1.7777777777777777</v>
      </c>
      <c r="W20" s="14">
        <f t="shared" si="13"/>
        <v>2.0864197530864197</v>
      </c>
      <c r="X20" s="14">
        <f t="shared" si="13"/>
        <v>2.4197530864197532</v>
      </c>
      <c r="Y20" s="14">
        <f t="shared" si="13"/>
        <v>3.1604938271604937</v>
      </c>
      <c r="Z20" s="14">
        <f t="shared" si="13"/>
        <v>4</v>
      </c>
      <c r="AA20" s="14">
        <f t="shared" si="13"/>
        <v>4.9382716049382713</v>
      </c>
      <c r="AB20" s="14">
        <f t="shared" si="13"/>
        <v>5.9753086419753094</v>
      </c>
      <c r="AC20" s="14">
        <f t="shared" si="13"/>
        <v>7.1111111111111107</v>
      </c>
      <c r="AD20" s="14">
        <f t="shared" si="13"/>
        <v>8.3456790123456788</v>
      </c>
      <c r="AE20" s="14">
        <f t="shared" si="13"/>
        <v>9.6790123456790127</v>
      </c>
      <c r="AF20" s="14">
        <f t="shared" si="13"/>
        <v>11.111111111111111</v>
      </c>
    </row>
    <row r="21" spans="2:32" ht="33" customHeight="1" thickBot="1">
      <c r="B21" s="39"/>
      <c r="C21" s="40"/>
      <c r="D21" s="21">
        <v>5</v>
      </c>
      <c r="E21" s="23">
        <f t="shared" ref="E21:AF21" si="14">E5/5*E5/5</f>
        <v>6.4000000000000003E-3</v>
      </c>
      <c r="F21" s="23">
        <f t="shared" si="14"/>
        <v>0.01</v>
      </c>
      <c r="G21" s="23">
        <f t="shared" si="14"/>
        <v>1.44E-2</v>
      </c>
      <c r="H21" s="23">
        <f t="shared" si="14"/>
        <v>2.5600000000000001E-2</v>
      </c>
      <c r="I21" s="23">
        <f t="shared" si="14"/>
        <v>0.04</v>
      </c>
      <c r="J21" s="23">
        <f t="shared" si="14"/>
        <v>5.7599999999999998E-2</v>
      </c>
      <c r="K21" s="23">
        <f t="shared" si="14"/>
        <v>0.09</v>
      </c>
      <c r="L21" s="23">
        <f t="shared" si="14"/>
        <v>0.11559999999999999</v>
      </c>
      <c r="M21" s="23">
        <f t="shared" si="14"/>
        <v>0.16</v>
      </c>
      <c r="N21" s="23">
        <f t="shared" si="14"/>
        <v>0.25</v>
      </c>
      <c r="O21" s="22">
        <f t="shared" si="14"/>
        <v>0.36</v>
      </c>
      <c r="P21" s="19">
        <f t="shared" si="14"/>
        <v>0.48999999999999994</v>
      </c>
      <c r="Q21" s="19">
        <f t="shared" si="14"/>
        <v>0.64</v>
      </c>
      <c r="R21" s="19">
        <f t="shared" si="14"/>
        <v>0.80999999999999994</v>
      </c>
      <c r="S21" s="12">
        <f t="shared" si="14"/>
        <v>1</v>
      </c>
      <c r="T21" s="14">
        <f t="shared" si="14"/>
        <v>1.2100000000000002</v>
      </c>
      <c r="U21" s="14">
        <f t="shared" si="14"/>
        <v>1.3455999999999999</v>
      </c>
      <c r="V21" s="14">
        <f t="shared" si="14"/>
        <v>1.44</v>
      </c>
      <c r="W21" s="14">
        <f t="shared" si="14"/>
        <v>1.6900000000000002</v>
      </c>
      <c r="X21" s="14">
        <f t="shared" si="14"/>
        <v>1.9599999999999997</v>
      </c>
      <c r="Y21" s="14">
        <f t="shared" si="14"/>
        <v>2.56</v>
      </c>
      <c r="Z21" s="14">
        <f t="shared" si="14"/>
        <v>3.2399999999999998</v>
      </c>
      <c r="AA21" s="14">
        <f t="shared" si="14"/>
        <v>4</v>
      </c>
      <c r="AB21" s="14">
        <f t="shared" si="14"/>
        <v>4.8400000000000007</v>
      </c>
      <c r="AC21" s="14">
        <f t="shared" si="14"/>
        <v>5.76</v>
      </c>
      <c r="AD21" s="14">
        <f t="shared" si="14"/>
        <v>6.7600000000000007</v>
      </c>
      <c r="AE21" s="14">
        <f t="shared" si="14"/>
        <v>7.839999999999999</v>
      </c>
      <c r="AF21" s="14">
        <f t="shared" si="14"/>
        <v>9</v>
      </c>
    </row>
    <row r="22" spans="2:32" ht="33" customHeight="1" thickBot="1">
      <c r="B22" s="39"/>
      <c r="C22" s="40"/>
      <c r="D22" s="21">
        <v>5.5</v>
      </c>
      <c r="E22" s="23">
        <f t="shared" ref="E22:AF22" si="15">E5/5.5*E5/5.5</f>
        <v>5.2892561983471087E-3</v>
      </c>
      <c r="F22" s="23">
        <f t="shared" si="15"/>
        <v>8.2644628099173556E-3</v>
      </c>
      <c r="G22" s="23">
        <f t="shared" si="15"/>
        <v>1.1900826446280989E-2</v>
      </c>
      <c r="H22" s="23">
        <f t="shared" si="15"/>
        <v>2.1157024793388435E-2</v>
      </c>
      <c r="I22" s="23">
        <f t="shared" si="15"/>
        <v>3.3057851239669422E-2</v>
      </c>
      <c r="J22" s="23">
        <f t="shared" si="15"/>
        <v>4.7603305785123957E-2</v>
      </c>
      <c r="K22" s="23">
        <f t="shared" si="15"/>
        <v>7.4380165289256187E-2</v>
      </c>
      <c r="L22" s="23">
        <f t="shared" si="15"/>
        <v>9.5537190082644621E-2</v>
      </c>
      <c r="M22" s="23">
        <f t="shared" si="15"/>
        <v>0.13223140495867769</v>
      </c>
      <c r="N22" s="23">
        <f t="shared" si="15"/>
        <v>0.20661157024793386</v>
      </c>
      <c r="O22" s="22">
        <f t="shared" si="15"/>
        <v>0.29752066115702475</v>
      </c>
      <c r="P22" s="19">
        <f t="shared" si="15"/>
        <v>0.4049586776859504</v>
      </c>
      <c r="Q22" s="19">
        <f t="shared" si="15"/>
        <v>0.52892561983471076</v>
      </c>
      <c r="R22" s="19">
        <f t="shared" si="15"/>
        <v>0.66942148760330589</v>
      </c>
      <c r="S22" s="19">
        <f t="shared" si="15"/>
        <v>0.82644628099173545</v>
      </c>
      <c r="T22" s="12">
        <f t="shared" si="15"/>
        <v>1</v>
      </c>
      <c r="U22" s="14">
        <f t="shared" si="15"/>
        <v>1.1120661157024792</v>
      </c>
      <c r="V22" s="14">
        <f t="shared" si="15"/>
        <v>1.190082644628099</v>
      </c>
      <c r="W22" s="14">
        <f t="shared" si="15"/>
        <v>1.3966942148760333</v>
      </c>
      <c r="X22" s="14">
        <f t="shared" si="15"/>
        <v>1.6198347107438016</v>
      </c>
      <c r="Y22" s="14">
        <f t="shared" si="15"/>
        <v>2.115702479338843</v>
      </c>
      <c r="Z22" s="14">
        <f t="shared" si="15"/>
        <v>2.6776859504132235</v>
      </c>
      <c r="AA22" s="14">
        <f t="shared" si="15"/>
        <v>3.3057851239669418</v>
      </c>
      <c r="AB22" s="14">
        <f t="shared" si="15"/>
        <v>4</v>
      </c>
      <c r="AC22" s="14">
        <f t="shared" si="15"/>
        <v>4.7603305785123959</v>
      </c>
      <c r="AD22" s="14">
        <f t="shared" si="15"/>
        <v>5.5867768595041332</v>
      </c>
      <c r="AE22" s="14">
        <f t="shared" si="15"/>
        <v>6.4793388429752063</v>
      </c>
      <c r="AF22" s="14">
        <f t="shared" si="15"/>
        <v>7.438016528925619</v>
      </c>
    </row>
    <row r="23" spans="2:32" ht="33" customHeight="1" thickBot="1">
      <c r="B23" s="39"/>
      <c r="C23" s="40"/>
      <c r="D23" s="21">
        <v>5.8</v>
      </c>
      <c r="E23" s="23">
        <f t="shared" ref="E23:AF23" si="16">E5/5.8*E5/5.8</f>
        <v>4.7562425683709874E-3</v>
      </c>
      <c r="F23" s="23">
        <f t="shared" si="16"/>
        <v>7.4316290130796679E-3</v>
      </c>
      <c r="G23" s="23">
        <f t="shared" si="16"/>
        <v>1.070154577883472E-2</v>
      </c>
      <c r="H23" s="23">
        <f t="shared" si="16"/>
        <v>1.9024970273483949E-2</v>
      </c>
      <c r="I23" s="23">
        <f t="shared" si="16"/>
        <v>2.9726516052318672E-2</v>
      </c>
      <c r="J23" s="23">
        <f t="shared" si="16"/>
        <v>4.2806183115338882E-2</v>
      </c>
      <c r="K23" s="23">
        <f t="shared" si="16"/>
        <v>6.6884661117717015E-2</v>
      </c>
      <c r="L23" s="23">
        <f t="shared" si="16"/>
        <v>8.5909631391200947E-2</v>
      </c>
      <c r="M23" s="23">
        <f t="shared" si="16"/>
        <v>0.11890606420927469</v>
      </c>
      <c r="N23" s="23">
        <f t="shared" si="16"/>
        <v>0.1857907253269917</v>
      </c>
      <c r="O23" s="22">
        <f t="shared" si="16"/>
        <v>0.26753864447086806</v>
      </c>
      <c r="P23" s="19">
        <f t="shared" si="16"/>
        <v>0.36414982164090365</v>
      </c>
      <c r="Q23" s="19">
        <f t="shared" si="16"/>
        <v>0.47562425683709875</v>
      </c>
      <c r="R23" s="19">
        <f t="shared" si="16"/>
        <v>0.60196195005945297</v>
      </c>
      <c r="S23" s="19">
        <f t="shared" si="16"/>
        <v>0.74316290130796681</v>
      </c>
      <c r="T23" s="19">
        <f t="shared" si="16"/>
        <v>0.89922711058263982</v>
      </c>
      <c r="U23" s="12">
        <f t="shared" si="16"/>
        <v>1</v>
      </c>
      <c r="V23" s="14">
        <f t="shared" si="16"/>
        <v>1.0701545778834722</v>
      </c>
      <c r="W23" s="14">
        <f t="shared" si="16"/>
        <v>1.2559453032104639</v>
      </c>
      <c r="X23" s="14">
        <f t="shared" si="16"/>
        <v>1.4565992865636146</v>
      </c>
      <c r="Y23" s="14">
        <f t="shared" si="16"/>
        <v>1.902497027348395</v>
      </c>
      <c r="Z23" s="14">
        <f t="shared" si="16"/>
        <v>2.4078478002378119</v>
      </c>
      <c r="AA23" s="14">
        <f t="shared" si="16"/>
        <v>2.9726516052318672</v>
      </c>
      <c r="AB23" s="14">
        <f t="shared" si="16"/>
        <v>3.5969084423305593</v>
      </c>
      <c r="AC23" s="14">
        <f t="shared" si="16"/>
        <v>4.2806183115338889</v>
      </c>
      <c r="AD23" s="14">
        <f t="shared" si="16"/>
        <v>5.0237812128418557</v>
      </c>
      <c r="AE23" s="14">
        <f t="shared" si="16"/>
        <v>5.8263971462544584</v>
      </c>
      <c r="AF23" s="14">
        <f t="shared" si="16"/>
        <v>6.6884661117717013</v>
      </c>
    </row>
    <row r="24" spans="2:32" ht="33" customHeight="1" thickBot="1">
      <c r="B24" s="39"/>
      <c r="C24" s="40"/>
      <c r="D24" s="21">
        <v>6</v>
      </c>
      <c r="E24" s="23">
        <f t="shared" ref="E24:AF24" si="17">E5/6*E5/6</f>
        <v>4.4444444444444444E-3</v>
      </c>
      <c r="F24" s="23">
        <f t="shared" si="17"/>
        <v>6.9444444444444441E-3</v>
      </c>
      <c r="G24" s="23">
        <f t="shared" si="17"/>
        <v>9.9999999999999985E-3</v>
      </c>
      <c r="H24" s="23">
        <f t="shared" si="17"/>
        <v>1.7777777777777778E-2</v>
      </c>
      <c r="I24" s="23">
        <f t="shared" si="17"/>
        <v>2.7777777777777776E-2</v>
      </c>
      <c r="J24" s="23">
        <f t="shared" si="17"/>
        <v>3.9999999999999994E-2</v>
      </c>
      <c r="K24" s="23">
        <f t="shared" si="17"/>
        <v>6.25E-2</v>
      </c>
      <c r="L24" s="23">
        <f t="shared" si="17"/>
        <v>8.0277777777777767E-2</v>
      </c>
      <c r="M24" s="23">
        <f t="shared" si="17"/>
        <v>0.1111111111111111</v>
      </c>
      <c r="N24" s="23">
        <f t="shared" si="17"/>
        <v>0.17361111111111113</v>
      </c>
      <c r="O24" s="22">
        <f t="shared" si="17"/>
        <v>0.25</v>
      </c>
      <c r="P24" s="19">
        <f t="shared" si="17"/>
        <v>0.34027777777777785</v>
      </c>
      <c r="Q24" s="19">
        <f t="shared" si="17"/>
        <v>0.44444444444444442</v>
      </c>
      <c r="R24" s="19">
        <f t="shared" si="17"/>
        <v>0.5625</v>
      </c>
      <c r="S24" s="19">
        <f t="shared" si="17"/>
        <v>0.69444444444444453</v>
      </c>
      <c r="T24" s="19">
        <f t="shared" si="17"/>
        <v>0.84027777777777768</v>
      </c>
      <c r="U24" s="19">
        <f t="shared" si="17"/>
        <v>0.93444444444444441</v>
      </c>
      <c r="V24" s="12">
        <f t="shared" si="17"/>
        <v>1</v>
      </c>
      <c r="W24" s="14">
        <f t="shared" si="17"/>
        <v>1.1736111111111109</v>
      </c>
      <c r="X24" s="14">
        <f t="shared" si="17"/>
        <v>1.3611111111111114</v>
      </c>
      <c r="Y24" s="14">
        <f t="shared" si="17"/>
        <v>1.7777777777777777</v>
      </c>
      <c r="Z24" s="14">
        <f t="shared" si="17"/>
        <v>2.25</v>
      </c>
      <c r="AA24" s="14">
        <f t="shared" si="17"/>
        <v>2.7777777777777781</v>
      </c>
      <c r="AB24" s="14">
        <f t="shared" si="17"/>
        <v>3.3611111111111107</v>
      </c>
      <c r="AC24" s="14">
        <f t="shared" si="17"/>
        <v>4</v>
      </c>
      <c r="AD24" s="14">
        <f t="shared" si="17"/>
        <v>4.6944444444444438</v>
      </c>
      <c r="AE24" s="14">
        <f t="shared" si="17"/>
        <v>5.4444444444444455</v>
      </c>
      <c r="AF24" s="14">
        <f t="shared" si="17"/>
        <v>6.25</v>
      </c>
    </row>
    <row r="25" spans="2:32" ht="33" customHeight="1" thickBot="1">
      <c r="B25" s="39"/>
      <c r="C25" s="40"/>
      <c r="D25" s="24">
        <v>6.5</v>
      </c>
      <c r="E25" s="23">
        <f t="shared" ref="E25:AF25" si="18">E5/6.5*E5/6.5</f>
        <v>3.7869822485207105E-3</v>
      </c>
      <c r="F25" s="23">
        <f t="shared" si="18"/>
        <v>5.9171597633136102E-3</v>
      </c>
      <c r="G25" s="23">
        <f t="shared" si="18"/>
        <v>8.5207100591715972E-3</v>
      </c>
      <c r="H25" s="23">
        <f t="shared" si="18"/>
        <v>1.5147928994082842E-2</v>
      </c>
      <c r="I25" s="23">
        <f t="shared" si="18"/>
        <v>2.3668639053254441E-2</v>
      </c>
      <c r="J25" s="23">
        <f t="shared" si="18"/>
        <v>3.4082840236686389E-2</v>
      </c>
      <c r="K25" s="23">
        <f t="shared" si="18"/>
        <v>5.3254437869822487E-2</v>
      </c>
      <c r="L25" s="23">
        <f t="shared" si="18"/>
        <v>6.8402366863905328E-2</v>
      </c>
      <c r="M25" s="23">
        <f t="shared" si="18"/>
        <v>9.4674556213017763E-2</v>
      </c>
      <c r="N25" s="23">
        <f t="shared" si="18"/>
        <v>0.14792899408284024</v>
      </c>
      <c r="O25" s="22">
        <f t="shared" si="18"/>
        <v>0.21301775147928995</v>
      </c>
      <c r="P25" s="19">
        <f t="shared" si="18"/>
        <v>0.28994082840236685</v>
      </c>
      <c r="Q25" s="19">
        <f t="shared" si="18"/>
        <v>0.37869822485207105</v>
      </c>
      <c r="R25" s="19">
        <f t="shared" si="18"/>
        <v>0.47928994082840237</v>
      </c>
      <c r="S25" s="19">
        <f t="shared" si="18"/>
        <v>0.59171597633136097</v>
      </c>
      <c r="T25" s="19">
        <f t="shared" si="18"/>
        <v>0.71597633136094685</v>
      </c>
      <c r="U25" s="19">
        <f t="shared" si="18"/>
        <v>0.79621301775147912</v>
      </c>
      <c r="V25" s="19">
        <f t="shared" si="18"/>
        <v>0.85207100591715978</v>
      </c>
      <c r="W25" s="12">
        <f t="shared" si="18"/>
        <v>1</v>
      </c>
      <c r="X25" s="14">
        <f t="shared" si="18"/>
        <v>1.1597633136094674</v>
      </c>
      <c r="Y25" s="14">
        <f t="shared" si="18"/>
        <v>1.5147928994082842</v>
      </c>
      <c r="Z25" s="14">
        <f t="shared" si="18"/>
        <v>1.9171597633136095</v>
      </c>
      <c r="AA25" s="14">
        <f t="shared" si="18"/>
        <v>2.3668639053254439</v>
      </c>
      <c r="AB25" s="14">
        <f t="shared" si="18"/>
        <v>2.8639053254437874</v>
      </c>
      <c r="AC25" s="14">
        <f t="shared" si="18"/>
        <v>3.4082840236686391</v>
      </c>
      <c r="AD25" s="14">
        <f t="shared" si="18"/>
        <v>4</v>
      </c>
      <c r="AE25" s="14">
        <f t="shared" si="18"/>
        <v>4.6390532544378695</v>
      </c>
      <c r="AF25" s="14">
        <f t="shared" si="18"/>
        <v>5.3254437869822482</v>
      </c>
    </row>
    <row r="26" spans="2:32" ht="33" customHeight="1" thickBot="1">
      <c r="B26" s="39"/>
      <c r="C26" s="40"/>
      <c r="D26" s="25">
        <v>7</v>
      </c>
      <c r="E26" s="23">
        <f t="shared" ref="E26:AF26" si="19">E5/7*E5/7</f>
        <v>3.2653061224489801E-3</v>
      </c>
      <c r="F26" s="23">
        <f t="shared" si="19"/>
        <v>5.1020408163265302E-3</v>
      </c>
      <c r="G26" s="23">
        <f t="shared" si="19"/>
        <v>7.3469387755102037E-3</v>
      </c>
      <c r="H26" s="23">
        <f t="shared" si="19"/>
        <v>1.3061224489795921E-2</v>
      </c>
      <c r="I26" s="23">
        <f t="shared" si="19"/>
        <v>2.0408163265306121E-2</v>
      </c>
      <c r="J26" s="23">
        <f t="shared" si="19"/>
        <v>2.9387755102040815E-2</v>
      </c>
      <c r="K26" s="23">
        <f t="shared" si="19"/>
        <v>4.5918367346938771E-2</v>
      </c>
      <c r="L26" s="23">
        <f t="shared" si="19"/>
        <v>5.8979591836734693E-2</v>
      </c>
      <c r="M26" s="23">
        <f t="shared" si="19"/>
        <v>8.1632653061224483E-2</v>
      </c>
      <c r="N26" s="23">
        <f t="shared" si="19"/>
        <v>0.12755102040816327</v>
      </c>
      <c r="O26" s="22">
        <f t="shared" si="19"/>
        <v>0.18367346938775508</v>
      </c>
      <c r="P26" s="19">
        <f t="shared" si="19"/>
        <v>0.25</v>
      </c>
      <c r="Q26" s="19">
        <f t="shared" si="19"/>
        <v>0.32653061224489793</v>
      </c>
      <c r="R26" s="19">
        <f t="shared" si="19"/>
        <v>0.41326530612244905</v>
      </c>
      <c r="S26" s="19">
        <f t="shared" si="19"/>
        <v>0.51020408163265307</v>
      </c>
      <c r="T26" s="19">
        <f t="shared" si="19"/>
        <v>0.61734693877551017</v>
      </c>
      <c r="U26" s="19">
        <f t="shared" si="19"/>
        <v>0.68653061224489786</v>
      </c>
      <c r="V26" s="19">
        <f t="shared" si="19"/>
        <v>0.73469387755102034</v>
      </c>
      <c r="W26" s="19">
        <f t="shared" si="19"/>
        <v>0.86224489795918369</v>
      </c>
      <c r="X26" s="12">
        <f t="shared" si="19"/>
        <v>1</v>
      </c>
      <c r="Y26" s="14">
        <f t="shared" si="19"/>
        <v>1.3061224489795917</v>
      </c>
      <c r="Z26" s="14">
        <f t="shared" si="19"/>
        <v>1.6530612244897962</v>
      </c>
      <c r="AA26" s="14">
        <f t="shared" si="19"/>
        <v>2.0408163265306123</v>
      </c>
      <c r="AB26" s="14">
        <f t="shared" si="19"/>
        <v>2.4693877551020407</v>
      </c>
      <c r="AC26" s="14">
        <f t="shared" si="19"/>
        <v>2.9387755102040813</v>
      </c>
      <c r="AD26" s="14">
        <f t="shared" si="19"/>
        <v>3.4489795918367347</v>
      </c>
      <c r="AE26" s="14">
        <f t="shared" si="19"/>
        <v>4</v>
      </c>
      <c r="AF26" s="14">
        <f t="shared" si="19"/>
        <v>4.5918367346938771</v>
      </c>
    </row>
    <row r="27" spans="2:32" ht="33" customHeight="1" thickBot="1">
      <c r="B27" s="39"/>
      <c r="C27" s="40"/>
      <c r="D27" s="26">
        <v>8</v>
      </c>
      <c r="E27" s="23">
        <f t="shared" ref="E27:AF27" si="20">E5/8*E5/8</f>
        <v>2.5000000000000005E-3</v>
      </c>
      <c r="F27" s="23">
        <f t="shared" si="20"/>
        <v>3.90625E-3</v>
      </c>
      <c r="G27" s="23">
        <f t="shared" si="20"/>
        <v>5.6249999999999998E-3</v>
      </c>
      <c r="H27" s="23">
        <f t="shared" si="20"/>
        <v>1.0000000000000002E-2</v>
      </c>
      <c r="I27" s="23">
        <f t="shared" si="20"/>
        <v>1.5625E-2</v>
      </c>
      <c r="J27" s="23">
        <f t="shared" si="20"/>
        <v>2.2499999999999999E-2</v>
      </c>
      <c r="K27" s="23">
        <f t="shared" si="20"/>
        <v>3.515625E-2</v>
      </c>
      <c r="L27" s="23">
        <f t="shared" si="20"/>
        <v>4.5156249999999995E-2</v>
      </c>
      <c r="M27" s="23">
        <f t="shared" si="20"/>
        <v>6.25E-2</v>
      </c>
      <c r="N27" s="23">
        <f t="shared" si="20"/>
        <v>9.765625E-2</v>
      </c>
      <c r="O27" s="22">
        <f t="shared" si="20"/>
        <v>0.140625</v>
      </c>
      <c r="P27" s="19">
        <f t="shared" si="20"/>
        <v>0.19140625</v>
      </c>
      <c r="Q27" s="19">
        <f t="shared" si="20"/>
        <v>0.25</v>
      </c>
      <c r="R27" s="19">
        <f t="shared" si="20"/>
        <v>0.31640625</v>
      </c>
      <c r="S27" s="19">
        <f t="shared" si="20"/>
        <v>0.390625</v>
      </c>
      <c r="T27" s="19">
        <f t="shared" si="20"/>
        <v>0.47265625</v>
      </c>
      <c r="U27" s="19">
        <f t="shared" si="20"/>
        <v>0.52562500000000001</v>
      </c>
      <c r="V27" s="19">
        <f t="shared" si="20"/>
        <v>0.5625</v>
      </c>
      <c r="W27" s="19">
        <f t="shared" si="20"/>
        <v>0.66015625</v>
      </c>
      <c r="X27" s="19">
        <f t="shared" si="20"/>
        <v>0.765625</v>
      </c>
      <c r="Y27" s="12">
        <f t="shared" si="20"/>
        <v>1</v>
      </c>
      <c r="Z27" s="14">
        <f t="shared" si="20"/>
        <v>1.265625</v>
      </c>
      <c r="AA27" s="14">
        <f t="shared" si="20"/>
        <v>1.5625</v>
      </c>
      <c r="AB27" s="14">
        <f t="shared" si="20"/>
        <v>1.890625</v>
      </c>
      <c r="AC27" s="14">
        <f t="shared" si="20"/>
        <v>2.25</v>
      </c>
      <c r="AD27" s="14">
        <f t="shared" si="20"/>
        <v>2.640625</v>
      </c>
      <c r="AE27" s="14">
        <f t="shared" si="20"/>
        <v>3.0625</v>
      </c>
      <c r="AF27" s="14">
        <f t="shared" si="20"/>
        <v>3.515625</v>
      </c>
    </row>
    <row r="28" spans="2:32" ht="33" customHeight="1" thickBot="1">
      <c r="B28" s="39"/>
      <c r="C28" s="40"/>
      <c r="D28" s="24">
        <v>9</v>
      </c>
      <c r="E28" s="23">
        <f t="shared" ref="E28:AF28" si="21">E5/9*E5/9</f>
        <v>1.9753086419753087E-3</v>
      </c>
      <c r="F28" s="23">
        <f t="shared" si="21"/>
        <v>3.0864197530864196E-3</v>
      </c>
      <c r="G28" s="23">
        <f t="shared" si="21"/>
        <v>4.4444444444444444E-3</v>
      </c>
      <c r="H28" s="23">
        <f t="shared" si="21"/>
        <v>7.9012345679012348E-3</v>
      </c>
      <c r="I28" s="23">
        <f t="shared" si="21"/>
        <v>1.2345679012345678E-2</v>
      </c>
      <c r="J28" s="23">
        <f t="shared" si="21"/>
        <v>1.7777777777777778E-2</v>
      </c>
      <c r="K28" s="23">
        <f t="shared" si="21"/>
        <v>2.7777777777777776E-2</v>
      </c>
      <c r="L28" s="23">
        <f t="shared" si="21"/>
        <v>3.5679012345679009E-2</v>
      </c>
      <c r="M28" s="23">
        <f t="shared" si="21"/>
        <v>4.9382716049382713E-2</v>
      </c>
      <c r="N28" s="23">
        <f t="shared" si="21"/>
        <v>7.716049382716049E-2</v>
      </c>
      <c r="O28" s="22">
        <f t="shared" si="21"/>
        <v>0.1111111111111111</v>
      </c>
      <c r="P28" s="19">
        <f t="shared" si="21"/>
        <v>0.15123456790123457</v>
      </c>
      <c r="Q28" s="19">
        <f t="shared" si="21"/>
        <v>0.19753086419753085</v>
      </c>
      <c r="R28" s="19">
        <f t="shared" si="21"/>
        <v>0.25</v>
      </c>
      <c r="S28" s="19">
        <f t="shared" si="21"/>
        <v>0.30864197530864196</v>
      </c>
      <c r="T28" s="19">
        <f t="shared" si="21"/>
        <v>0.37345679012345684</v>
      </c>
      <c r="U28" s="19">
        <f t="shared" si="21"/>
        <v>0.41530864197530859</v>
      </c>
      <c r="V28" s="19">
        <f t="shared" si="21"/>
        <v>0.44444444444444442</v>
      </c>
      <c r="W28" s="19">
        <f t="shared" si="21"/>
        <v>0.52160493827160492</v>
      </c>
      <c r="X28" s="19">
        <f t="shared" si="21"/>
        <v>0.60493827160493829</v>
      </c>
      <c r="Y28" s="19">
        <f t="shared" si="21"/>
        <v>0.79012345679012341</v>
      </c>
      <c r="Z28" s="27">
        <f t="shared" si="21"/>
        <v>1</v>
      </c>
      <c r="AA28" s="14">
        <f t="shared" si="21"/>
        <v>1.2345679012345678</v>
      </c>
      <c r="AB28" s="14">
        <f t="shared" si="21"/>
        <v>1.4938271604938274</v>
      </c>
      <c r="AC28" s="14">
        <f t="shared" si="21"/>
        <v>1.7777777777777777</v>
      </c>
      <c r="AD28" s="14">
        <f t="shared" si="21"/>
        <v>2.0864197530864197</v>
      </c>
      <c r="AE28" s="14">
        <f t="shared" si="21"/>
        <v>2.4197530864197532</v>
      </c>
      <c r="AF28" s="14">
        <f t="shared" si="21"/>
        <v>2.7777777777777777</v>
      </c>
    </row>
    <row r="29" spans="2:32" ht="33" customHeight="1" thickBot="1">
      <c r="B29" s="39"/>
      <c r="C29" s="40"/>
      <c r="D29" s="28">
        <v>10</v>
      </c>
      <c r="E29" s="23">
        <f>E5/10*E5/10</f>
        <v>1.6000000000000001E-3</v>
      </c>
      <c r="F29" s="23">
        <f>F5/10*F5/10</f>
        <v>2.5000000000000001E-3</v>
      </c>
      <c r="G29" s="23">
        <f t="shared" ref="G29:AF29" si="22">G5/10*G5/10</f>
        <v>3.5999999999999999E-3</v>
      </c>
      <c r="H29" s="23">
        <f t="shared" si="22"/>
        <v>6.4000000000000003E-3</v>
      </c>
      <c r="I29" s="23">
        <f t="shared" si="22"/>
        <v>0.01</v>
      </c>
      <c r="J29" s="23">
        <f t="shared" si="22"/>
        <v>1.44E-2</v>
      </c>
      <c r="K29" s="23">
        <f t="shared" si="22"/>
        <v>2.2499999999999999E-2</v>
      </c>
      <c r="L29" s="23">
        <f t="shared" si="22"/>
        <v>2.8899999999999999E-2</v>
      </c>
      <c r="M29" s="23">
        <f t="shared" si="22"/>
        <v>0.04</v>
      </c>
      <c r="N29" s="23">
        <f t="shared" si="22"/>
        <v>6.25E-2</v>
      </c>
      <c r="O29" s="23">
        <f t="shared" si="22"/>
        <v>0.09</v>
      </c>
      <c r="P29" s="16">
        <f t="shared" si="22"/>
        <v>0.12249999999999998</v>
      </c>
      <c r="Q29" s="16">
        <f t="shared" si="22"/>
        <v>0.16</v>
      </c>
      <c r="R29" s="16">
        <f t="shared" si="22"/>
        <v>0.20249999999999999</v>
      </c>
      <c r="S29" s="16">
        <f t="shared" si="22"/>
        <v>0.25</v>
      </c>
      <c r="T29" s="16">
        <f t="shared" si="22"/>
        <v>0.30250000000000005</v>
      </c>
      <c r="U29" s="16">
        <f t="shared" si="22"/>
        <v>0.33639999999999998</v>
      </c>
      <c r="V29" s="16">
        <f t="shared" si="22"/>
        <v>0.36</v>
      </c>
      <c r="W29" s="16">
        <f t="shared" si="22"/>
        <v>0.42250000000000004</v>
      </c>
      <c r="X29" s="16">
        <f t="shared" si="22"/>
        <v>0.48999999999999994</v>
      </c>
      <c r="Y29" s="16">
        <f t="shared" si="22"/>
        <v>0.64</v>
      </c>
      <c r="Z29" s="16">
        <f t="shared" si="22"/>
        <v>0.80999999999999994</v>
      </c>
      <c r="AA29" s="27">
        <f t="shared" si="22"/>
        <v>1</v>
      </c>
      <c r="AB29" s="16">
        <f t="shared" si="22"/>
        <v>1.2100000000000002</v>
      </c>
      <c r="AC29" s="16">
        <f t="shared" si="22"/>
        <v>1.44</v>
      </c>
      <c r="AD29" s="16">
        <f t="shared" si="22"/>
        <v>1.6900000000000002</v>
      </c>
      <c r="AE29" s="16">
        <f t="shared" si="22"/>
        <v>1.9599999999999997</v>
      </c>
      <c r="AF29" s="16">
        <f t="shared" si="22"/>
        <v>2.25</v>
      </c>
    </row>
    <row r="30" spans="2:32" ht="33" customHeight="1" thickBot="1">
      <c r="B30" s="39"/>
      <c r="C30" s="40"/>
      <c r="D30" s="28">
        <v>11</v>
      </c>
      <c r="E30" s="29">
        <f>E5/11*E5/11</f>
        <v>1.3223140495867772E-3</v>
      </c>
      <c r="F30" s="29">
        <f>F5/11*F5/11</f>
        <v>2.0661157024793389E-3</v>
      </c>
      <c r="G30" s="29">
        <f t="shared" ref="G30:AF30" si="23">G5/11*G5/11</f>
        <v>2.9752066115702473E-3</v>
      </c>
      <c r="H30" s="29">
        <f t="shared" si="23"/>
        <v>5.2892561983471087E-3</v>
      </c>
      <c r="I30" s="29">
        <f t="shared" si="23"/>
        <v>8.2644628099173556E-3</v>
      </c>
      <c r="J30" s="29">
        <f t="shared" si="23"/>
        <v>1.1900826446280989E-2</v>
      </c>
      <c r="K30" s="29">
        <f t="shared" si="23"/>
        <v>1.8595041322314047E-2</v>
      </c>
      <c r="L30" s="29">
        <f t="shared" si="23"/>
        <v>2.3884297520661155E-2</v>
      </c>
      <c r="M30" s="29">
        <f t="shared" si="23"/>
        <v>3.3057851239669422E-2</v>
      </c>
      <c r="N30" s="29">
        <f t="shared" si="23"/>
        <v>5.1652892561983466E-2</v>
      </c>
      <c r="O30" s="29">
        <f t="shared" si="23"/>
        <v>7.4380165289256187E-2</v>
      </c>
      <c r="P30" s="30">
        <f t="shared" si="23"/>
        <v>0.1012396694214876</v>
      </c>
      <c r="Q30" s="30">
        <f t="shared" si="23"/>
        <v>0.13223140495867769</v>
      </c>
      <c r="R30" s="30">
        <f t="shared" si="23"/>
        <v>0.16735537190082647</v>
      </c>
      <c r="S30" s="30">
        <f t="shared" si="23"/>
        <v>0.20661157024793386</v>
      </c>
      <c r="T30" s="30">
        <f t="shared" si="23"/>
        <v>0.25</v>
      </c>
      <c r="U30" s="30">
        <f t="shared" si="23"/>
        <v>0.27801652892561979</v>
      </c>
      <c r="V30" s="30">
        <f t="shared" si="23"/>
        <v>0.29752066115702475</v>
      </c>
      <c r="W30" s="30">
        <f t="shared" si="23"/>
        <v>0.34917355371900832</v>
      </c>
      <c r="X30" s="30">
        <f t="shared" si="23"/>
        <v>0.4049586776859504</v>
      </c>
      <c r="Y30" s="30">
        <f t="shared" si="23"/>
        <v>0.52892561983471076</v>
      </c>
      <c r="Z30" s="30">
        <f t="shared" si="23"/>
        <v>0.66942148760330589</v>
      </c>
      <c r="AA30" s="30">
        <f t="shared" si="23"/>
        <v>0.82644628099173545</v>
      </c>
      <c r="AB30" s="31">
        <f t="shared" si="23"/>
        <v>1</v>
      </c>
      <c r="AC30" s="30">
        <f t="shared" si="23"/>
        <v>1.190082644628099</v>
      </c>
      <c r="AD30" s="30">
        <f t="shared" si="23"/>
        <v>1.3966942148760333</v>
      </c>
      <c r="AE30" s="30">
        <f t="shared" si="23"/>
        <v>1.6198347107438016</v>
      </c>
      <c r="AF30" s="30">
        <f t="shared" si="23"/>
        <v>1.8595041322314048</v>
      </c>
    </row>
    <row r="31" spans="2:32" ht="33" customHeight="1" thickBot="1">
      <c r="B31" s="39"/>
      <c r="C31" s="40"/>
      <c r="D31" s="28">
        <v>12</v>
      </c>
      <c r="E31" s="29">
        <f>E5/12*E5/12</f>
        <v>1.1111111111111111E-3</v>
      </c>
      <c r="F31" s="29">
        <f>F5/12*F5/12</f>
        <v>1.736111111111111E-3</v>
      </c>
      <c r="G31" s="29">
        <f t="shared" ref="G31:AF31" si="24">G5/12*G5/12</f>
        <v>2.4999999999999996E-3</v>
      </c>
      <c r="H31" s="29">
        <f t="shared" si="24"/>
        <v>4.4444444444444444E-3</v>
      </c>
      <c r="I31" s="29">
        <f t="shared" si="24"/>
        <v>6.9444444444444441E-3</v>
      </c>
      <c r="J31" s="29">
        <f t="shared" si="24"/>
        <v>9.9999999999999985E-3</v>
      </c>
      <c r="K31" s="29">
        <f t="shared" si="24"/>
        <v>1.5625E-2</v>
      </c>
      <c r="L31" s="29">
        <f t="shared" si="24"/>
        <v>2.0069444444444442E-2</v>
      </c>
      <c r="M31" s="29">
        <f t="shared" si="24"/>
        <v>2.7777777777777776E-2</v>
      </c>
      <c r="N31" s="29">
        <f t="shared" si="24"/>
        <v>4.3402777777777783E-2</v>
      </c>
      <c r="O31" s="29">
        <f t="shared" si="24"/>
        <v>6.25E-2</v>
      </c>
      <c r="P31" s="30">
        <f t="shared" si="24"/>
        <v>8.5069444444444461E-2</v>
      </c>
      <c r="Q31" s="30">
        <f t="shared" si="24"/>
        <v>0.1111111111111111</v>
      </c>
      <c r="R31" s="30">
        <f t="shared" si="24"/>
        <v>0.140625</v>
      </c>
      <c r="S31" s="30">
        <f t="shared" si="24"/>
        <v>0.17361111111111113</v>
      </c>
      <c r="T31" s="30">
        <f t="shared" si="24"/>
        <v>0.21006944444444442</v>
      </c>
      <c r="U31" s="30">
        <f t="shared" si="24"/>
        <v>0.2336111111111111</v>
      </c>
      <c r="V31" s="30">
        <f t="shared" si="24"/>
        <v>0.25</v>
      </c>
      <c r="W31" s="30">
        <f t="shared" si="24"/>
        <v>0.29340277777777773</v>
      </c>
      <c r="X31" s="30">
        <f t="shared" si="24"/>
        <v>0.34027777777777785</v>
      </c>
      <c r="Y31" s="30">
        <f t="shared" si="24"/>
        <v>0.44444444444444442</v>
      </c>
      <c r="Z31" s="30">
        <f t="shared" si="24"/>
        <v>0.5625</v>
      </c>
      <c r="AA31" s="30">
        <f t="shared" si="24"/>
        <v>0.69444444444444453</v>
      </c>
      <c r="AB31" s="30">
        <f t="shared" si="24"/>
        <v>0.84027777777777768</v>
      </c>
      <c r="AC31" s="31">
        <f t="shared" si="24"/>
        <v>1</v>
      </c>
      <c r="AD31" s="30">
        <f t="shared" si="24"/>
        <v>1.1736111111111109</v>
      </c>
      <c r="AE31" s="30">
        <f t="shared" si="24"/>
        <v>1.3611111111111114</v>
      </c>
      <c r="AF31" s="30">
        <f t="shared" si="24"/>
        <v>1.5625</v>
      </c>
    </row>
    <row r="32" spans="2:32" ht="33" customHeight="1" thickBot="1">
      <c r="B32" s="39"/>
      <c r="C32" s="40"/>
      <c r="D32" s="28">
        <v>13</v>
      </c>
      <c r="E32" s="29">
        <f>E5/13*E5/13</f>
        <v>9.4674556213017761E-4</v>
      </c>
      <c r="F32" s="29">
        <f>F5/13*F5/13</f>
        <v>1.4792899408284025E-3</v>
      </c>
      <c r="G32" s="29">
        <f t="shared" ref="G32:AF32" si="25">G5/13*G5/13</f>
        <v>2.1301775147928993E-3</v>
      </c>
      <c r="H32" s="29">
        <f t="shared" si="25"/>
        <v>3.7869822485207105E-3</v>
      </c>
      <c r="I32" s="29">
        <f t="shared" si="25"/>
        <v>5.9171597633136102E-3</v>
      </c>
      <c r="J32" s="29">
        <f t="shared" si="25"/>
        <v>8.5207100591715972E-3</v>
      </c>
      <c r="K32" s="29">
        <f t="shared" si="25"/>
        <v>1.3313609467455622E-2</v>
      </c>
      <c r="L32" s="29">
        <f t="shared" si="25"/>
        <v>1.7100591715976332E-2</v>
      </c>
      <c r="M32" s="29">
        <f t="shared" si="25"/>
        <v>2.3668639053254441E-2</v>
      </c>
      <c r="N32" s="29">
        <f t="shared" si="25"/>
        <v>3.6982248520710061E-2</v>
      </c>
      <c r="O32" s="29">
        <f t="shared" si="25"/>
        <v>5.3254437869822487E-2</v>
      </c>
      <c r="P32" s="30">
        <f t="shared" si="25"/>
        <v>7.2485207100591711E-2</v>
      </c>
      <c r="Q32" s="30">
        <f t="shared" si="25"/>
        <v>9.4674556213017763E-2</v>
      </c>
      <c r="R32" s="30">
        <f t="shared" si="25"/>
        <v>0.11982248520710059</v>
      </c>
      <c r="S32" s="30">
        <f t="shared" si="25"/>
        <v>0.14792899408284024</v>
      </c>
      <c r="T32" s="30">
        <f t="shared" si="25"/>
        <v>0.17899408284023671</v>
      </c>
      <c r="U32" s="30">
        <f t="shared" si="25"/>
        <v>0.19905325443786978</v>
      </c>
      <c r="V32" s="30">
        <f t="shared" si="25"/>
        <v>0.21301775147928995</v>
      </c>
      <c r="W32" s="30">
        <f t="shared" si="25"/>
        <v>0.25</v>
      </c>
      <c r="X32" s="30">
        <f t="shared" si="25"/>
        <v>0.28994082840236685</v>
      </c>
      <c r="Y32" s="30">
        <f t="shared" si="25"/>
        <v>0.37869822485207105</v>
      </c>
      <c r="Z32" s="30">
        <f t="shared" si="25"/>
        <v>0.47928994082840237</v>
      </c>
      <c r="AA32" s="30">
        <f t="shared" si="25"/>
        <v>0.59171597633136097</v>
      </c>
      <c r="AB32" s="30">
        <f t="shared" si="25"/>
        <v>0.71597633136094685</v>
      </c>
      <c r="AC32" s="30">
        <f t="shared" si="25"/>
        <v>0.85207100591715978</v>
      </c>
      <c r="AD32" s="31">
        <f t="shared" si="25"/>
        <v>1</v>
      </c>
      <c r="AE32" s="30">
        <f t="shared" si="25"/>
        <v>1.1597633136094674</v>
      </c>
      <c r="AF32" s="30">
        <f t="shared" si="25"/>
        <v>1.331360946745562</v>
      </c>
    </row>
    <row r="33" spans="2:32" ht="33" customHeight="1" thickBot="1">
      <c r="B33" s="39"/>
      <c r="C33" s="40"/>
      <c r="D33" s="28">
        <v>14</v>
      </c>
      <c r="E33" s="29">
        <f>E5/14*E5/14</f>
        <v>8.1632653061224504E-4</v>
      </c>
      <c r="F33" s="29">
        <f>F5/14*F5/14</f>
        <v>1.2755102040816326E-3</v>
      </c>
      <c r="G33" s="29">
        <f t="shared" ref="G33:AF33" si="26">G5/14*G5/14</f>
        <v>1.8367346938775509E-3</v>
      </c>
      <c r="H33" s="29">
        <f t="shared" si="26"/>
        <v>3.2653061224489801E-3</v>
      </c>
      <c r="I33" s="29">
        <f t="shared" si="26"/>
        <v>5.1020408163265302E-3</v>
      </c>
      <c r="J33" s="29">
        <f t="shared" si="26"/>
        <v>7.3469387755102037E-3</v>
      </c>
      <c r="K33" s="29">
        <f t="shared" si="26"/>
        <v>1.1479591836734693E-2</v>
      </c>
      <c r="L33" s="29">
        <f t="shared" si="26"/>
        <v>1.4744897959183673E-2</v>
      </c>
      <c r="M33" s="29">
        <f t="shared" si="26"/>
        <v>2.0408163265306121E-2</v>
      </c>
      <c r="N33" s="29">
        <f t="shared" si="26"/>
        <v>3.1887755102040817E-2</v>
      </c>
      <c r="O33" s="29">
        <f t="shared" si="26"/>
        <v>4.5918367346938771E-2</v>
      </c>
      <c r="P33" s="30">
        <f t="shared" si="26"/>
        <v>6.25E-2</v>
      </c>
      <c r="Q33" s="30">
        <f t="shared" si="26"/>
        <v>8.1632653061224483E-2</v>
      </c>
      <c r="R33" s="30">
        <f t="shared" si="26"/>
        <v>0.10331632653061226</v>
      </c>
      <c r="S33" s="30">
        <f t="shared" si="26"/>
        <v>0.12755102040816327</v>
      </c>
      <c r="T33" s="30">
        <f t="shared" si="26"/>
        <v>0.15433673469387754</v>
      </c>
      <c r="U33" s="30">
        <f t="shared" si="26"/>
        <v>0.17163265306122447</v>
      </c>
      <c r="V33" s="30">
        <f t="shared" si="26"/>
        <v>0.18367346938775508</v>
      </c>
      <c r="W33" s="30">
        <f t="shared" si="26"/>
        <v>0.21556122448979592</v>
      </c>
      <c r="X33" s="30">
        <f t="shared" si="26"/>
        <v>0.25</v>
      </c>
      <c r="Y33" s="30">
        <f t="shared" si="26"/>
        <v>0.32653061224489793</v>
      </c>
      <c r="Z33" s="30">
        <f t="shared" si="26"/>
        <v>0.41326530612244905</v>
      </c>
      <c r="AA33" s="30">
        <f t="shared" si="26"/>
        <v>0.51020408163265307</v>
      </c>
      <c r="AB33" s="30">
        <f t="shared" si="26"/>
        <v>0.61734693877551017</v>
      </c>
      <c r="AC33" s="30">
        <f t="shared" si="26"/>
        <v>0.73469387755102034</v>
      </c>
      <c r="AD33" s="30">
        <f t="shared" si="26"/>
        <v>0.86224489795918369</v>
      </c>
      <c r="AE33" s="31">
        <f t="shared" si="26"/>
        <v>1</v>
      </c>
      <c r="AF33" s="30">
        <f t="shared" si="26"/>
        <v>1.1479591836734693</v>
      </c>
    </row>
    <row r="34" spans="2:32" ht="33" customHeight="1" thickBot="1">
      <c r="B34" s="41"/>
      <c r="C34" s="42"/>
      <c r="D34" s="28">
        <v>15</v>
      </c>
      <c r="E34" s="29">
        <f>E5/15*E5/15</f>
        <v>7.1111111111111125E-4</v>
      </c>
      <c r="F34" s="29">
        <f>F5/15*F5/15</f>
        <v>1.1111111111111111E-3</v>
      </c>
      <c r="G34" s="29">
        <f t="shared" ref="G34:AF34" si="27">G5/15*G5/15</f>
        <v>1.6000000000000001E-3</v>
      </c>
      <c r="H34" s="29">
        <f t="shared" si="27"/>
        <v>2.844444444444445E-3</v>
      </c>
      <c r="I34" s="29">
        <f t="shared" si="27"/>
        <v>4.4444444444444444E-3</v>
      </c>
      <c r="J34" s="29">
        <f t="shared" si="27"/>
        <v>6.4000000000000003E-3</v>
      </c>
      <c r="K34" s="29">
        <f t="shared" si="27"/>
        <v>1.0000000000000002E-2</v>
      </c>
      <c r="L34" s="29">
        <f t="shared" si="27"/>
        <v>1.2844444444444443E-2</v>
      </c>
      <c r="M34" s="29">
        <f t="shared" si="27"/>
        <v>1.7777777777777778E-2</v>
      </c>
      <c r="N34" s="29">
        <f t="shared" si="27"/>
        <v>2.7777777777777776E-2</v>
      </c>
      <c r="O34" s="29">
        <f t="shared" si="27"/>
        <v>4.0000000000000008E-2</v>
      </c>
      <c r="P34" s="30">
        <f t="shared" si="27"/>
        <v>5.4444444444444441E-2</v>
      </c>
      <c r="Q34" s="30">
        <f t="shared" si="27"/>
        <v>7.1111111111111111E-2</v>
      </c>
      <c r="R34" s="30">
        <f t="shared" si="27"/>
        <v>0.09</v>
      </c>
      <c r="S34" s="30">
        <f t="shared" si="27"/>
        <v>0.1111111111111111</v>
      </c>
      <c r="T34" s="30">
        <f t="shared" si="27"/>
        <v>0.13444444444444445</v>
      </c>
      <c r="U34" s="30">
        <f t="shared" si="27"/>
        <v>0.14951111111111109</v>
      </c>
      <c r="V34" s="30">
        <f t="shared" si="27"/>
        <v>0.16000000000000003</v>
      </c>
      <c r="W34" s="30">
        <f t="shared" si="27"/>
        <v>0.18777777777777779</v>
      </c>
      <c r="X34" s="30">
        <f t="shared" si="27"/>
        <v>0.21777777777777776</v>
      </c>
      <c r="Y34" s="30">
        <f t="shared" si="27"/>
        <v>0.28444444444444444</v>
      </c>
      <c r="Z34" s="30">
        <f t="shared" si="27"/>
        <v>0.36</v>
      </c>
      <c r="AA34" s="30">
        <f t="shared" si="27"/>
        <v>0.44444444444444442</v>
      </c>
      <c r="AB34" s="30">
        <f t="shared" si="27"/>
        <v>0.5377777777777778</v>
      </c>
      <c r="AC34" s="30">
        <f t="shared" si="27"/>
        <v>0.64000000000000012</v>
      </c>
      <c r="AD34" s="30">
        <f t="shared" si="27"/>
        <v>0.75111111111111117</v>
      </c>
      <c r="AE34" s="30">
        <f t="shared" si="27"/>
        <v>0.87111111111111106</v>
      </c>
      <c r="AF34" s="31">
        <f t="shared" si="27"/>
        <v>1</v>
      </c>
    </row>
    <row r="37" spans="2:32" s="1" customFormat="1" ht="22">
      <c r="B37" s="1" t="s">
        <v>5</v>
      </c>
    </row>
    <row r="38" spans="2:32" ht="15" thickBot="1"/>
    <row r="39" spans="2:32" s="32" customFormat="1" ht="34" customHeight="1" thickBot="1">
      <c r="D39" s="36" t="s">
        <v>10</v>
      </c>
      <c r="E39" s="32" t="s">
        <v>6</v>
      </c>
      <c r="F39" s="33">
        <v>5.6</v>
      </c>
      <c r="G39" s="34" t="s">
        <v>7</v>
      </c>
      <c r="I39" s="32" t="s">
        <v>1</v>
      </c>
      <c r="J39" s="33">
        <v>6.2</v>
      </c>
      <c r="K39" s="34" t="s">
        <v>8</v>
      </c>
      <c r="N39" s="35">
        <f>J39/F39*J39/F39</f>
        <v>1.2257653061224492</v>
      </c>
      <c r="O39" s="32" t="s">
        <v>9</v>
      </c>
    </row>
  </sheetData>
  <mergeCells count="31">
    <mergeCell ref="F4:AA4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N5:N6"/>
    <mergeCell ref="O5:O6"/>
    <mergeCell ref="P5:P6"/>
    <mergeCell ref="Q5:Q6"/>
    <mergeCell ref="R5:R6"/>
    <mergeCell ref="AE5:AE6"/>
    <mergeCell ref="AF5:AF6"/>
    <mergeCell ref="B8:C34"/>
    <mergeCell ref="Y5:Y6"/>
    <mergeCell ref="Z5:Z6"/>
    <mergeCell ref="AA5:AA6"/>
    <mergeCell ref="AB5:AB6"/>
    <mergeCell ref="AC5:AC6"/>
    <mergeCell ref="AD5:AD6"/>
    <mergeCell ref="S5:S6"/>
    <mergeCell ref="T5:T6"/>
    <mergeCell ref="U5:U6"/>
    <mergeCell ref="V5:V6"/>
    <mergeCell ref="W5:W6"/>
    <mergeCell ref="X5:X6"/>
    <mergeCell ref="M5:M6"/>
  </mergeCells>
  <phoneticPr fontId="3"/>
  <pageMargins left="0.75314960629921257" right="0.75000000000000011" top="0" bottom="0" header="0.5" footer="0.5"/>
  <pageSetup paperSize="0" scale="43" orientation="landscape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体積倍率早見表2023拡張 (04)</vt:lpstr>
      <vt:lpstr>'体積倍率早見表2023拡張 (04)'!Print_Area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江成公隆</dc:creator>
  <cp:keywords/>
  <dc:description/>
  <cp:lastModifiedBy>江成公隆</cp:lastModifiedBy>
  <cp:lastPrinted>2023-10-10T11:27:15Z</cp:lastPrinted>
  <dcterms:created xsi:type="dcterms:W3CDTF">2023-10-10T07:56:25Z</dcterms:created>
  <dcterms:modified xsi:type="dcterms:W3CDTF">2023-10-10T11:55:26Z</dcterms:modified>
  <cp:category/>
</cp:coreProperties>
</file>